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75" windowWidth="9360" windowHeight="4950"/>
  </bookViews>
  <sheets>
    <sheet name="Лист1" sheetId="1" r:id="rId1"/>
  </sheets>
  <definedNames>
    <definedName name="_Par22" localSheetId="0">Лист1!$A$5</definedName>
    <definedName name="_Par42" localSheetId="0">Лист1!$A$9</definedName>
  </definedNames>
  <calcPr calcId="152511"/>
</workbook>
</file>

<file path=xl/calcChain.xml><?xml version="1.0" encoding="utf-8"?>
<calcChain xmlns="http://schemas.openxmlformats.org/spreadsheetml/2006/main">
  <c r="E11" i="1" l="1"/>
  <c r="F11" i="1"/>
  <c r="E12" i="1"/>
  <c r="F12" i="1"/>
  <c r="E10" i="1"/>
  <c r="F10" i="1"/>
  <c r="F8" i="1"/>
  <c r="F7" i="1"/>
  <c r="F6" i="1"/>
  <c r="D5" i="1"/>
  <c r="D9" i="1"/>
  <c r="D14" i="1"/>
  <c r="D15" i="1"/>
</calcChain>
</file>

<file path=xl/sharedStrings.xml><?xml version="1.0" encoding="utf-8"?>
<sst xmlns="http://schemas.openxmlformats.org/spreadsheetml/2006/main" count="58" uniqueCount="57">
  <si>
    <t>N п/п</t>
  </si>
  <si>
    <t>Вопросы для оценки</t>
  </si>
  <si>
    <t>Методика определения ответа</t>
  </si>
  <si>
    <t>Удельный вес вопроса в разделе</t>
  </si>
  <si>
    <t>Балл</t>
  </si>
  <si>
    <t>Итоги оценки</t>
  </si>
  <si>
    <t>Раздел 1. Качество управления программой (У)</t>
  </si>
  <si>
    <t>1.1.</t>
  </si>
  <si>
    <t>Установлены и соблюдены ли сроки выполнения основных мероприятий и контрольных событий в комплексном плане действий по реализации программы</t>
  </si>
  <si>
    <t>Установлены и соблюдены сроки выполнения основных мероприятий и контрольных событий на 100% - 1. Далее - пропорционально исполнению в % (от 0 до 0,9)</t>
  </si>
  <si>
    <t>1.2.</t>
  </si>
  <si>
    <t>Соблюдены ли сроки внесения изменений в муниципальные программы условиям, определенным п. 20 настоящего постановления (Приложение 1), а также сроки направления в УЭиА актуализированной редакции МП на регистрацию в федеральном ГАСУ</t>
  </si>
  <si>
    <t>Ответ "Да" - 1. "Нет" - 0</t>
  </si>
  <si>
    <t>1.3.</t>
  </si>
  <si>
    <t>Отсутствуют ли случаи выявленных нарушений в ходе реализации программы контролирующими/надзорными органами</t>
  </si>
  <si>
    <t>Наличие предписаний/замечаний/требований или иных нарушений, выявленных контролирующими и/или надзорными органами. Да - 0, нет - 1</t>
  </si>
  <si>
    <t>Раздел 2. Достигнутые результаты (Д)</t>
  </si>
  <si>
    <t>Д = 50 x (сумма Д2.1 - Д2.3) / 100</t>
  </si>
  <si>
    <t>2.1.</t>
  </si>
  <si>
    <t>Какая степень выполнения основных мероприятий</t>
  </si>
  <si>
    <t>Определяется показатель степени выполнения основных мероприятий за отчетный год путем отношения количества выполненных основных мероприятий в полном объеме к количеству запланированных основных мероприятий - в % к 100%</t>
  </si>
  <si>
    <t>2.2.</t>
  </si>
  <si>
    <t>Какая степень достижения плановых значений целевых индикаторов и показателей</t>
  </si>
  <si>
    <t>Определяется показатель степени достижения плановых значений целевых индикаторов и показателей муниципальной программы за год путем отношения количества целевых индикаторов и показателей, по которым достигнуты плановые значения, к количеству запланированных целевых индикаторов и показателей - в % к 100%</t>
  </si>
  <si>
    <t>2.3.</t>
  </si>
  <si>
    <t>Как эффективно расходовались средства, предусмотренные для финансирования программы в целом</t>
  </si>
  <si>
    <t>В случае если по программе есть неисполненные мероприятия и недостигнутые целевые показатели, оценивается соотношение показателей сводной бюджетной росписи по состоянию на 31 декабря отчетного года и кассовое исполнение муниципальной программы по итогам года, в %.</t>
  </si>
  <si>
    <t>В случае выполнения всех мероприятий и достижения/перевыполнения всех показателей значение по данному пункту определяется в размере 100% без учета соотношения сводной бюджетной росписи и кассового исполнения</t>
  </si>
  <si>
    <t>ИТОГО:</t>
  </si>
  <si>
    <t>Результат оценки эффективности реализации муниципальной программы за отчетный год</t>
  </si>
  <si>
    <r>
      <t>У</t>
    </r>
    <r>
      <rPr>
        <i/>
        <vertAlign val="subscript"/>
        <sz val="10"/>
        <color indexed="55"/>
        <rFont val="Arial"/>
        <family val="2"/>
        <charset val="204"/>
      </rPr>
      <t>3.1</t>
    </r>
    <r>
      <rPr>
        <i/>
        <sz val="10"/>
        <color indexed="55"/>
        <rFont val="Arial"/>
        <family val="2"/>
        <charset val="204"/>
      </rPr>
      <t xml:space="preserve"> = 5 столбец x 6 столбец (%) - расчет по строке 1.1</t>
    </r>
  </si>
  <si>
    <r>
      <t>У</t>
    </r>
    <r>
      <rPr>
        <i/>
        <vertAlign val="subscript"/>
        <sz val="10"/>
        <color indexed="55"/>
        <rFont val="Arial"/>
        <family val="2"/>
        <charset val="204"/>
      </rPr>
      <t>1.2</t>
    </r>
    <r>
      <rPr>
        <i/>
        <sz val="10"/>
        <color indexed="55"/>
        <rFont val="Arial"/>
        <family val="2"/>
        <charset val="204"/>
      </rPr>
      <t xml:space="preserve"> = 5 столбец x 6 столбец (%) - расчет по строке 1.2</t>
    </r>
  </si>
  <si>
    <r>
      <t>У</t>
    </r>
    <r>
      <rPr>
        <i/>
        <vertAlign val="subscript"/>
        <sz val="10"/>
        <color indexed="55"/>
        <rFont val="Arial"/>
        <family val="2"/>
        <charset val="204"/>
      </rPr>
      <t>1.3</t>
    </r>
    <r>
      <rPr>
        <i/>
        <sz val="10"/>
        <color indexed="55"/>
        <rFont val="Arial"/>
        <family val="2"/>
        <charset val="204"/>
      </rPr>
      <t xml:space="preserve"> = 5 столбец x 6 столбец (%) - расчет по строке 1.3</t>
    </r>
  </si>
  <si>
    <r>
      <t>Д</t>
    </r>
    <r>
      <rPr>
        <i/>
        <vertAlign val="subscript"/>
        <sz val="10"/>
        <color indexed="55"/>
        <rFont val="Arial"/>
        <family val="2"/>
        <charset val="204"/>
      </rPr>
      <t>2.1</t>
    </r>
    <r>
      <rPr>
        <i/>
        <sz val="10"/>
        <color indexed="55"/>
        <rFont val="Arial"/>
        <family val="2"/>
        <charset val="204"/>
      </rPr>
      <t xml:space="preserve"> = (5 столбец x 6 столбец - расчет по строке 2.1) / 100</t>
    </r>
  </si>
  <si>
    <r>
      <t>Д</t>
    </r>
    <r>
      <rPr>
        <i/>
        <vertAlign val="subscript"/>
        <sz val="10"/>
        <color indexed="55"/>
        <rFont val="Arial"/>
        <family val="2"/>
        <charset val="204"/>
      </rPr>
      <t>2.2</t>
    </r>
    <r>
      <rPr>
        <i/>
        <sz val="10"/>
        <color indexed="55"/>
        <rFont val="Arial"/>
        <family val="2"/>
        <charset val="204"/>
      </rPr>
      <t xml:space="preserve"> = (5 столбец x 6 столбец - расчет по строке 2.2) / 100</t>
    </r>
  </si>
  <si>
    <r>
      <t>Д</t>
    </r>
    <r>
      <rPr>
        <i/>
        <vertAlign val="subscript"/>
        <sz val="10"/>
        <color indexed="55"/>
        <rFont val="Arial"/>
        <family val="2"/>
        <charset val="204"/>
      </rPr>
      <t>2.3</t>
    </r>
    <r>
      <rPr>
        <i/>
        <sz val="10"/>
        <color indexed="55"/>
        <rFont val="Arial"/>
        <family val="2"/>
        <charset val="204"/>
      </rPr>
      <t xml:space="preserve"> = (5 столбец x 6 столбец - расчет по строке 2.3) / 100</t>
    </r>
  </si>
  <si>
    <t xml:space="preserve">
Итоговая рейтинговая оценка эффективности (ОЦ) определяется путем суммирования итоговых значений по разделам 1 и 2.
В качестве оценочного инструмента соответствия количества баллов качественной оценке используется шкала оценок, согласно которой количественное значение итоговой рейтинговой оценки эффективности реализации муниципальной программы переводится в качественную оценку - "Эффективна", "Умеренно эффективна", "Адекватна", "Неэффективна".
Оценка эффективности реализации муниципальной программы производится ежегодно на основании годовых отчетов о ходе реализации и оценке эффективности муниципальных программ (далее - отчет), представленных ответственными исполнителями программ.
Результаты оценки эффективности реализации муниципальных программ представляются в составе сводного годового доклада о ходе реализации и оценке эффективности муниципальных программ.
</t>
  </si>
  <si>
    <t>Диапазон баллов</t>
  </si>
  <si>
    <t>Итоговая оценка программы</t>
  </si>
  <si>
    <t>Вывод</t>
  </si>
  <si>
    <t>85 - 100</t>
  </si>
  <si>
    <t>Эффективна</t>
  </si>
  <si>
    <t>Цели и приоритеты по программе расставлены верно, механизмы и инструменты управления программой привели к достижению запланированных результатов</t>
  </si>
  <si>
    <t>70 - 84,99</t>
  </si>
  <si>
    <t>Умеренно эффективна</t>
  </si>
  <si>
    <t>В целом программа поставила перед собой четкие цели и приоритеты, является хорошо управляемой системой, но стоит обратить внимание на механизмы и инструменты по достижению ее цели, чтобы достичь более высоких результатов с учетом результатов оценки качества формирования и эффективности реализации программы и динамики изменений их оценки по сравнению с предыдущим годом</t>
  </si>
  <si>
    <t>50 - 69,99</t>
  </si>
  <si>
    <t>Адекватна</t>
  </si>
  <si>
    <t>По программе наблюдается "информационный разрыв" между первичными элементами (целью, задачами, мероприятиями, индикаторами), также для достижения лучших результатов необходимо пересмотреть механизмы и инструменты по достижению цели, а также провести мероприятия, направленные на повышение качества формирования и эффективности реализации программы с учетом результатов и динамики изменений их оценки по сравнению с предыдущим годом</t>
  </si>
  <si>
    <t>0 - 49,99</t>
  </si>
  <si>
    <t>Неэффективна</t>
  </si>
  <si>
    <t>Программа не смогла достичь запланированных результатов из-за слабости программы, выявленной в результате оценки качества формирования и эффективности реализации программы и динамики изменений их оценки по сравнению с предыдущим годом, и требует пересмотра в части структуры и объемов ее финансирования</t>
  </si>
  <si>
    <t>Результаты отсутствуют</t>
  </si>
  <si>
    <t>Результаты не проявлены</t>
  </si>
  <si>
    <t>В результате оценки выявлена ошибка репрезентативности, недостаточный объем данных не позволяет анализировать программу в качестве рейтинговой структуры, либо ответственным исполнителем не сдан годовой отчет. Требуется анализ перечня муниципальных программ в части необходимости данной программы и пересмотр объемов ее финансирования</t>
  </si>
  <si>
    <t>У = (50 x (сумма У1.1 - У1.3)) / 100</t>
  </si>
  <si>
    <t>Анкета
для оценки эффективности реализации муниципальной программы МО ГО "Сыктывкар" "Развитие образования"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</si>
</sst>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i/>
      <sz val="10"/>
      <color indexed="55"/>
      <name val="Arial"/>
      <family val="2"/>
      <charset val="204"/>
    </font>
    <font>
      <i/>
      <vertAlign val="subscript"/>
      <sz val="10"/>
      <color indexed="55"/>
      <name val="Arial"/>
      <family val="2"/>
      <charset val="204"/>
    </font>
    <font>
      <b/>
      <sz val="10"/>
      <name val="Arial"/>
      <family val="2"/>
      <charset val="204"/>
    </font>
    <font>
      <sz val="10"/>
      <color theme="0" tint="-0.34998626667073579"/>
      <name val="Arial"/>
      <family val="2"/>
      <charset val="204"/>
    </font>
    <font>
      <i/>
      <sz val="10"/>
      <color theme="0" tint="-0.34998626667073579"/>
      <name val="Arial Cyr"/>
      <charset val="204"/>
    </font>
    <font>
      <i/>
      <sz val="10"/>
      <color theme="0" tint="-0.34998626667073579"/>
      <name val="Arial"/>
      <family val="2"/>
      <charset val="204"/>
    </font>
    <font>
      <sz val="9"/>
      <color theme="0" tint="-0.34998626667073579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4" xfId="0" applyFont="1" applyBorder="1" applyAlignment="1">
      <alignment vertical="center" wrapText="1"/>
    </xf>
    <xf numFmtId="9" fontId="2" fillId="0" borderId="3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7" fillId="0" borderId="0" xfId="0" applyFont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0" fillId="0" borderId="0" xfId="0" applyAlignment="1">
      <alignment vertical="top"/>
    </xf>
    <xf numFmtId="0" fontId="0" fillId="0" borderId="0" xfId="0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horizontal="justify" vertical="center" wrapText="1"/>
    </xf>
    <xf numFmtId="2" fontId="2" fillId="0" borderId="4" xfId="0" applyNumberFormat="1" applyFont="1" applyBorder="1" applyAlignment="1">
      <alignment vertical="center" wrapText="1"/>
    </xf>
    <xf numFmtId="9" fontId="2" fillId="0" borderId="4" xfId="1" applyFont="1" applyBorder="1" applyAlignment="1">
      <alignment vertical="center" wrapText="1"/>
    </xf>
    <xf numFmtId="2" fontId="2" fillId="0" borderId="5" xfId="0" applyNumberFormat="1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0" fillId="0" borderId="0" xfId="0" applyAlignment="1">
      <alignment horizontal="center" vertical="top" wrapText="1"/>
    </xf>
    <xf numFmtId="0" fontId="2" fillId="0" borderId="5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vertical="center" wrapText="1"/>
    </xf>
    <xf numFmtId="2" fontId="5" fillId="0" borderId="6" xfId="0" applyNumberFormat="1" applyFont="1" applyBorder="1" applyAlignment="1">
      <alignment vertical="center" wrapText="1"/>
    </xf>
    <xf numFmtId="2" fontId="5" fillId="0" borderId="2" xfId="0" applyNumberFormat="1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9" fillId="0" borderId="7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2" fillId="0" borderId="14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14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9" fontId="2" fillId="0" borderId="14" xfId="0" applyNumberFormat="1" applyFont="1" applyBorder="1" applyAlignment="1">
      <alignment vertical="center" wrapText="1"/>
    </xf>
    <xf numFmtId="9" fontId="2" fillId="0" borderId="3" xfId="0" applyNumberFormat="1" applyFont="1" applyBorder="1" applyAlignment="1">
      <alignment vertical="center" wrapText="1"/>
    </xf>
    <xf numFmtId="9" fontId="2" fillId="0" borderId="14" xfId="1" applyFont="1" applyBorder="1" applyAlignment="1">
      <alignment vertical="center" wrapText="1"/>
    </xf>
    <xf numFmtId="9" fontId="2" fillId="0" borderId="3" xfId="1" applyFont="1" applyBorder="1" applyAlignment="1">
      <alignment vertical="center" wrapText="1"/>
    </xf>
    <xf numFmtId="2" fontId="2" fillId="0" borderId="14" xfId="0" applyNumberFormat="1" applyFont="1" applyBorder="1" applyAlignment="1">
      <alignment vertical="center" wrapText="1"/>
    </xf>
    <xf numFmtId="2" fontId="2" fillId="0" borderId="3" xfId="0" applyNumberFormat="1" applyFont="1" applyBorder="1" applyAlignment="1">
      <alignment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5"/>
  <sheetViews>
    <sheetView tabSelected="1" zoomScale="80" zoomScaleNormal="80" workbookViewId="0">
      <selection activeCell="G15" sqref="G15"/>
    </sheetView>
  </sheetViews>
  <sheetFormatPr defaultRowHeight="12.75" x14ac:dyDescent="0.2"/>
  <cols>
    <col min="1" max="1" width="8.85546875" style="1" customWidth="1"/>
    <col min="2" max="2" width="42.140625" style="1" customWidth="1"/>
    <col min="3" max="3" width="36.140625" style="1" customWidth="1"/>
    <col min="4" max="4" width="19.7109375" style="1" customWidth="1"/>
    <col min="5" max="5" width="8.85546875" style="1" customWidth="1"/>
    <col min="6" max="6" width="24.42578125" style="1" customWidth="1"/>
    <col min="7" max="7" width="24.42578125" style="13" customWidth="1"/>
    <col min="8" max="9" width="8.85546875" style="1" customWidth="1"/>
    <col min="10" max="10" width="10.7109375" style="1" customWidth="1"/>
    <col min="11" max="11" width="15" style="1" customWidth="1"/>
    <col min="12" max="12" width="59.42578125" style="1" customWidth="1"/>
    <col min="13" max="26" width="8.85546875" style="1" customWidth="1"/>
  </cols>
  <sheetData>
    <row r="1" spans="1:19" ht="27" customHeight="1" x14ac:dyDescent="0.2">
      <c r="A1" s="27" t="s">
        <v>56</v>
      </c>
      <c r="B1" s="27"/>
      <c r="C1" s="27"/>
      <c r="D1" s="27"/>
      <c r="E1" s="27"/>
      <c r="F1" s="27"/>
      <c r="G1" s="14"/>
    </row>
    <row r="2" spans="1:19" ht="13.5" thickBot="1" x14ac:dyDescent="0.25">
      <c r="G2" s="14"/>
    </row>
    <row r="3" spans="1:19" ht="32.25" customHeight="1" thickBot="1" x14ac:dyDescent="0.25">
      <c r="A3" s="2" t="s">
        <v>0</v>
      </c>
      <c r="B3" s="3" t="s">
        <v>1</v>
      </c>
      <c r="C3" s="3" t="s">
        <v>2</v>
      </c>
      <c r="D3" s="2" t="s">
        <v>3</v>
      </c>
      <c r="E3" s="3" t="s">
        <v>4</v>
      </c>
      <c r="F3" s="3" t="s">
        <v>5</v>
      </c>
      <c r="G3" s="15" t="s">
        <v>5</v>
      </c>
      <c r="I3" s="38" t="s">
        <v>36</v>
      </c>
      <c r="J3" s="39"/>
      <c r="K3" s="39"/>
      <c r="L3" s="40"/>
      <c r="M3" s="18"/>
      <c r="N3" s="18"/>
      <c r="O3" s="18"/>
      <c r="P3" s="18"/>
      <c r="Q3" s="18"/>
      <c r="R3" s="18"/>
      <c r="S3" s="18"/>
    </row>
    <row r="4" spans="1:19" ht="13.5" thickBot="1" x14ac:dyDescent="0.25">
      <c r="A4" s="4">
        <v>1</v>
      </c>
      <c r="B4" s="5">
        <v>2</v>
      </c>
      <c r="C4" s="5">
        <v>3</v>
      </c>
      <c r="D4" s="4">
        <v>4</v>
      </c>
      <c r="E4" s="5">
        <v>5</v>
      </c>
      <c r="F4" s="5">
        <v>6</v>
      </c>
      <c r="G4" s="15"/>
      <c r="I4" s="41"/>
      <c r="J4" s="42"/>
      <c r="K4" s="42"/>
      <c r="L4" s="43"/>
      <c r="M4" s="18"/>
      <c r="N4" s="18"/>
      <c r="O4" s="18"/>
      <c r="P4" s="18"/>
      <c r="Q4" s="18"/>
      <c r="R4" s="18"/>
      <c r="S4" s="18"/>
    </row>
    <row r="5" spans="1:19" ht="22.5" customHeight="1" thickBot="1" x14ac:dyDescent="0.25">
      <c r="A5" s="28" t="s">
        <v>6</v>
      </c>
      <c r="B5" s="29"/>
      <c r="C5" s="30"/>
      <c r="D5" s="31">
        <f>(50*(F6+F7+F8))/100</f>
        <v>49.152542372881356</v>
      </c>
      <c r="E5" s="32"/>
      <c r="F5" s="33"/>
      <c r="G5" s="14" t="s">
        <v>55</v>
      </c>
      <c r="I5" s="41"/>
      <c r="J5" s="42"/>
      <c r="K5" s="42"/>
      <c r="L5" s="43"/>
      <c r="M5" s="18"/>
      <c r="N5" s="18"/>
      <c r="O5" s="18"/>
      <c r="P5" s="18"/>
      <c r="Q5" s="18"/>
      <c r="R5" s="18"/>
      <c r="S5" s="18"/>
    </row>
    <row r="6" spans="1:19" ht="75.75" customHeight="1" thickBot="1" x14ac:dyDescent="0.25">
      <c r="A6" s="6" t="s">
        <v>7</v>
      </c>
      <c r="B6" s="7" t="s">
        <v>8</v>
      </c>
      <c r="C6" s="8" t="s">
        <v>9</v>
      </c>
      <c r="D6" s="9">
        <v>0.5</v>
      </c>
      <c r="E6" s="22">
        <v>0.96610169491525399</v>
      </c>
      <c r="F6" s="22">
        <f>50*E6</f>
        <v>48.305084745762699</v>
      </c>
      <c r="G6" s="16" t="s">
        <v>30</v>
      </c>
      <c r="I6" s="44"/>
      <c r="J6" s="45"/>
      <c r="K6" s="45"/>
      <c r="L6" s="46"/>
      <c r="M6" s="18"/>
      <c r="N6" s="18"/>
      <c r="O6" s="18"/>
      <c r="P6" s="18"/>
      <c r="Q6" s="18"/>
      <c r="R6" s="18"/>
      <c r="S6" s="18"/>
    </row>
    <row r="7" spans="1:19" ht="88.5" customHeight="1" thickBot="1" x14ac:dyDescent="0.25">
      <c r="A7" s="6" t="s">
        <v>10</v>
      </c>
      <c r="B7" s="7" t="s">
        <v>11</v>
      </c>
      <c r="C7" s="8" t="s">
        <v>12</v>
      </c>
      <c r="D7" s="9">
        <v>0.45</v>
      </c>
      <c r="E7" s="8">
        <v>1</v>
      </c>
      <c r="F7" s="8">
        <f>45*E7</f>
        <v>45</v>
      </c>
      <c r="G7" s="16" t="s">
        <v>31</v>
      </c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</row>
    <row r="8" spans="1:19" ht="75.75" customHeight="1" thickBot="1" x14ac:dyDescent="0.25">
      <c r="A8" s="6" t="s">
        <v>13</v>
      </c>
      <c r="B8" s="7" t="s">
        <v>14</v>
      </c>
      <c r="C8" s="8" t="s">
        <v>15</v>
      </c>
      <c r="D8" s="9">
        <v>0.05</v>
      </c>
      <c r="E8" s="8">
        <v>1</v>
      </c>
      <c r="F8" s="8">
        <f>5*E8</f>
        <v>5</v>
      </c>
      <c r="G8" s="16" t="s">
        <v>32</v>
      </c>
      <c r="I8" s="17"/>
      <c r="J8" s="19" t="s">
        <v>37</v>
      </c>
      <c r="K8" s="11" t="s">
        <v>38</v>
      </c>
      <c r="L8" s="11" t="s">
        <v>39</v>
      </c>
      <c r="M8" s="17"/>
      <c r="N8" s="17"/>
      <c r="O8" s="17"/>
      <c r="P8" s="17"/>
      <c r="Q8" s="17"/>
      <c r="R8" s="17"/>
      <c r="S8" s="17"/>
    </row>
    <row r="9" spans="1:19" ht="41.25" customHeight="1" thickBot="1" x14ac:dyDescent="0.25">
      <c r="A9" s="28" t="s">
        <v>16</v>
      </c>
      <c r="B9" s="29"/>
      <c r="C9" s="30"/>
      <c r="D9" s="31">
        <f>50*(F10+F11+F12)/100</f>
        <v>47.673120254258812</v>
      </c>
      <c r="E9" s="32"/>
      <c r="F9" s="33"/>
      <c r="G9" s="14" t="s">
        <v>17</v>
      </c>
      <c r="J9" s="20" t="s">
        <v>40</v>
      </c>
      <c r="K9" s="12" t="s">
        <v>41</v>
      </c>
      <c r="L9" s="21" t="s">
        <v>42</v>
      </c>
    </row>
    <row r="10" spans="1:19" ht="94.5" customHeight="1" thickBot="1" x14ac:dyDescent="0.25">
      <c r="A10" s="6" t="s">
        <v>18</v>
      </c>
      <c r="B10" s="7" t="s">
        <v>19</v>
      </c>
      <c r="C10" s="8" t="s">
        <v>20</v>
      </c>
      <c r="D10" s="9">
        <v>0.3</v>
      </c>
      <c r="E10" s="23">
        <f>35/37</f>
        <v>0.94594594594594594</v>
      </c>
      <c r="F10" s="22">
        <f>30*E10</f>
        <v>28.378378378378379</v>
      </c>
      <c r="G10" s="16" t="s">
        <v>33</v>
      </c>
      <c r="J10" s="20" t="s">
        <v>43</v>
      </c>
      <c r="K10" s="12" t="s">
        <v>44</v>
      </c>
      <c r="L10" s="21" t="s">
        <v>45</v>
      </c>
    </row>
    <row r="11" spans="1:19" ht="138.75" customHeight="1" thickBot="1" x14ac:dyDescent="0.25">
      <c r="A11" s="6" t="s">
        <v>21</v>
      </c>
      <c r="B11" s="7" t="s">
        <v>22</v>
      </c>
      <c r="C11" s="8" t="s">
        <v>23</v>
      </c>
      <c r="D11" s="9">
        <v>0.4</v>
      </c>
      <c r="E11" s="23">
        <f>86/93</f>
        <v>0.92473118279569888</v>
      </c>
      <c r="F11" s="22">
        <f>40*E11</f>
        <v>36.989247311827953</v>
      </c>
      <c r="G11" s="16" t="s">
        <v>34</v>
      </c>
      <c r="J11" s="20" t="s">
        <v>46</v>
      </c>
      <c r="K11" s="12" t="s">
        <v>47</v>
      </c>
      <c r="L11" s="21" t="s">
        <v>48</v>
      </c>
    </row>
    <row r="12" spans="1:19" ht="121.5" customHeight="1" thickBot="1" x14ac:dyDescent="0.25">
      <c r="A12" s="47" t="s">
        <v>24</v>
      </c>
      <c r="B12" s="49" t="s">
        <v>25</v>
      </c>
      <c r="C12" s="10" t="s">
        <v>26</v>
      </c>
      <c r="D12" s="51">
        <v>0.3</v>
      </c>
      <c r="E12" s="53">
        <f>8594684.4/8600815.4</f>
        <v>0.99928716061037659</v>
      </c>
      <c r="F12" s="55">
        <f>30*E12</f>
        <v>29.978614818311296</v>
      </c>
      <c r="G12" s="37" t="s">
        <v>35</v>
      </c>
      <c r="J12" s="20" t="s">
        <v>49</v>
      </c>
      <c r="K12" s="12" t="s">
        <v>50</v>
      </c>
      <c r="L12" s="21" t="s">
        <v>51</v>
      </c>
    </row>
    <row r="13" spans="1:19" ht="109.5" customHeight="1" thickBot="1" x14ac:dyDescent="0.25">
      <c r="A13" s="48"/>
      <c r="B13" s="50"/>
      <c r="C13" s="6" t="s">
        <v>27</v>
      </c>
      <c r="D13" s="52"/>
      <c r="E13" s="54"/>
      <c r="F13" s="56"/>
      <c r="G13" s="37"/>
      <c r="J13" s="20" t="s">
        <v>52</v>
      </c>
      <c r="K13" s="12" t="s">
        <v>53</v>
      </c>
      <c r="L13" s="21" t="s">
        <v>54</v>
      </c>
    </row>
    <row r="14" spans="1:19" ht="13.5" thickBot="1" x14ac:dyDescent="0.25">
      <c r="A14" s="28" t="s">
        <v>28</v>
      </c>
      <c r="B14" s="29"/>
      <c r="C14" s="30"/>
      <c r="D14" s="24">
        <f>D5+D9</f>
        <v>96.825662627140161</v>
      </c>
      <c r="E14" s="25"/>
      <c r="F14" s="26"/>
      <c r="G14" s="14"/>
    </row>
    <row r="15" spans="1:19" ht="51" customHeight="1" thickBot="1" x14ac:dyDescent="0.25">
      <c r="A15" s="28" t="s">
        <v>29</v>
      </c>
      <c r="B15" s="29"/>
      <c r="C15" s="30"/>
      <c r="D15" s="34" t="str">
        <f>IF(D14&gt;=85,"Эффективна",IF(D14&gt;=70,"Умеренно эффективна",IF(D14&gt;=50,"Адекватна",IF(D14&gt;=0,"Неэффективна"))))</f>
        <v>Эффективна</v>
      </c>
      <c r="E15" s="35"/>
      <c r="F15" s="36"/>
      <c r="G15" s="14"/>
    </row>
  </sheetData>
  <mergeCells count="16">
    <mergeCell ref="A15:C15"/>
    <mergeCell ref="D15:F15"/>
    <mergeCell ref="G12:G13"/>
    <mergeCell ref="I3:L6"/>
    <mergeCell ref="A12:A13"/>
    <mergeCell ref="B12:B13"/>
    <mergeCell ref="D12:D13"/>
    <mergeCell ref="E12:E13"/>
    <mergeCell ref="F12:F13"/>
    <mergeCell ref="A14:C14"/>
    <mergeCell ref="D14:F14"/>
    <mergeCell ref="A1:F1"/>
    <mergeCell ref="A5:C5"/>
    <mergeCell ref="D5:F5"/>
    <mergeCell ref="A9:C9"/>
    <mergeCell ref="D9:F9"/>
  </mergeCells>
  <phoneticPr fontId="0" type="noConversion"/>
  <conditionalFormatting sqref="D14:F14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printOptions horizontalCentered="1"/>
  <pageMargins left="0.98425196850393704" right="0.59055118110236227" top="0.59055118110236227" bottom="0.78740157480314965" header="0.51181102362204722" footer="0.51181102362204722"/>
  <pageSetup paperSize="9" scale="3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Лист1!_Par22</vt:lpstr>
      <vt:lpstr>Лист1!_Par42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Яценко Полина Олеговна</dc:creator>
  <cp:lastModifiedBy>Ежохина Татьяна Андреевна</cp:lastModifiedBy>
  <cp:lastPrinted>2024-02-28T11:05:56Z</cp:lastPrinted>
  <dcterms:created xsi:type="dcterms:W3CDTF">1997-05-03T17:29:42Z</dcterms:created>
  <dcterms:modified xsi:type="dcterms:W3CDTF">2025-03-17T11:27:39Z</dcterms:modified>
</cp:coreProperties>
</file>