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75" yWindow="-240" windowWidth="28725" windowHeight="15780" activeTab="1"/>
  </bookViews>
  <sheets>
    <sheet name="Диаграмма1" sheetId="2" r:id="rId1"/>
    <sheet name="Лист1" sheetId="1" r:id="rId2"/>
    <sheet name="Лист2" sheetId="3" r:id="rId3"/>
  </sheets>
  <definedNames>
    <definedName name="_xlnm._FilterDatabase" localSheetId="1" hidden="1">Лист1!$A$5:$I$420</definedName>
    <definedName name="_xlnm.Print_Area" localSheetId="1">Лист1!$A$1:$N$432</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13" i="1" l="1"/>
  <c r="I416" i="1" l="1"/>
  <c r="I410" i="1"/>
  <c r="I352" i="1"/>
  <c r="I223" i="1"/>
  <c r="I218" i="1"/>
  <c r="I264" i="1"/>
  <c r="I263" i="1"/>
  <c r="H261" i="1"/>
  <c r="I292" i="1"/>
  <c r="I260" i="1"/>
  <c r="I255" i="1" s="1"/>
  <c r="I259" i="1"/>
  <c r="I337" i="1"/>
  <c r="I249" i="1"/>
  <c r="I244" i="1"/>
  <c r="I85" i="1"/>
  <c r="I417" i="1" s="1"/>
  <c r="I261" i="1" l="1"/>
  <c r="I217" i="1"/>
  <c r="I216" i="1"/>
  <c r="I240" i="1"/>
  <c r="L10" i="1" l="1"/>
  <c r="L12" i="1"/>
  <c r="I24" i="1"/>
  <c r="I12" i="1" s="1"/>
  <c r="I11" i="1"/>
  <c r="I9" i="1" l="1"/>
  <c r="I78" i="1"/>
  <c r="I86" i="1"/>
  <c r="I80" i="1" s="1"/>
  <c r="I22" i="1"/>
  <c r="I79" i="1" l="1"/>
  <c r="I418" i="1" s="1"/>
  <c r="L11" i="1"/>
  <c r="I77" i="1"/>
  <c r="H408" i="1"/>
  <c r="H217" i="1" l="1"/>
  <c r="H216" i="1"/>
  <c r="H243" i="1"/>
  <c r="H240" i="1" s="1"/>
  <c r="H346" i="1"/>
  <c r="H11" i="1"/>
  <c r="H352" i="1"/>
  <c r="H356" i="1"/>
  <c r="H313" i="1"/>
  <c r="H416" i="1"/>
  <c r="H417" i="1" l="1"/>
  <c r="H415" i="1" s="1"/>
  <c r="H12" i="1" l="1"/>
  <c r="H9" i="1" s="1"/>
  <c r="I408" i="1"/>
  <c r="I413" i="1"/>
  <c r="I411" i="1"/>
  <c r="I406" i="1"/>
  <c r="I404" i="1"/>
  <c r="I394" i="1" l="1"/>
  <c r="I384" i="1"/>
  <c r="I373" i="1"/>
  <c r="I356" i="1"/>
  <c r="I346" i="1"/>
  <c r="I215" i="1"/>
  <c r="I172" i="1" l="1"/>
  <c r="I113" i="1"/>
  <c r="I96" i="1"/>
  <c r="I55" i="1"/>
  <c r="I39" i="1"/>
  <c r="I26" i="1"/>
  <c r="L9" i="1" s="1"/>
  <c r="I89" i="1" l="1"/>
  <c r="I269" i="1" l="1"/>
  <c r="I245" i="1"/>
  <c r="I226" i="1"/>
  <c r="I221" i="1" l="1"/>
  <c r="I214" i="1"/>
  <c r="I415" i="1" l="1"/>
  <c r="H221" i="1"/>
  <c r="H89" i="1"/>
  <c r="I18" i="1"/>
  <c r="H269" i="1" l="1"/>
  <c r="H226" i="1"/>
  <c r="H80" i="1"/>
  <c r="H18" i="1"/>
  <c r="H245" i="1" l="1"/>
  <c r="H22" i="1" l="1"/>
</calcChain>
</file>

<file path=xl/sharedStrings.xml><?xml version="1.0" encoding="utf-8"?>
<sst xmlns="http://schemas.openxmlformats.org/spreadsheetml/2006/main" count="1198" uniqueCount="482">
  <si>
    <t>N п/п</t>
  </si>
  <si>
    <t>Наименование подпрограммы, основного мероприятия, мероприятия, контрольного события программы</t>
  </si>
  <si>
    <t>Ответственный исполнитель</t>
  </si>
  <si>
    <t>План</t>
  </si>
  <si>
    <t>Факт</t>
  </si>
  <si>
    <t>Источник финансирования</t>
  </si>
  <si>
    <t>План на отчетную дату</t>
  </si>
  <si>
    <t>Кассовое исполнение на отчетную дату</t>
  </si>
  <si>
    <t>1.1.</t>
  </si>
  <si>
    <t>Подпрограмма 1 "Развитие дошкольного образования"</t>
  </si>
  <si>
    <t>Подпрограмма 2 "Развитие общего и дополнительного образования"</t>
  </si>
  <si>
    <t>Подпрограмма 3 "Дети и молодежь города Сыктывкара"</t>
  </si>
  <si>
    <t>всего</t>
  </si>
  <si>
    <t>ФБ</t>
  </si>
  <si>
    <t>РБ</t>
  </si>
  <si>
    <t>МБ</t>
  </si>
  <si>
    <t xml:space="preserve"> </t>
  </si>
  <si>
    <t>Начальник отдела экономического анализа и прогнозирования Управления дошкольного образования администрации МО ГО "Сыктывкар" Гуторова О.В.</t>
  </si>
  <si>
    <t>Начальник отдела развития дошкольного образования и инноваций Управления дошкольного образования администрации МО ГО "Сыктывкар" Коданева Е.Н.</t>
  </si>
  <si>
    <t>х</t>
  </si>
  <si>
    <t>Начальник управления бюджетного учреждения "УКС МО ГО "Сыктывкар" Садовский А.В.</t>
  </si>
  <si>
    <t>Заместитель начальника Управления дошкольного образования администрации МО ГО "Сыктывкар" Ганов М.И.</t>
  </si>
  <si>
    <t>Заместитель начальника отдела обеспечения комплексной безопасности Управления дошкольного образования администрации МО ГО "Сыктывкар" Выучейская А.Ф.</t>
  </si>
  <si>
    <t>Директор МБУ "ЦПП и ИМС" г. Сыктывкара Сборнова Н.В.</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</si>
  <si>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t>
  </si>
  <si>
    <t>Начальник отдела общего образования управления образования администрации МО ГО "Сыктывкар" Порошкина О.В., начальник отдела финансово-экономической работы управления образования администрации МО ГО "Сыктывкар" Борисова С.В.</t>
  </si>
  <si>
    <t>Начальник отдела общего образования управления образования администрации МО ГО "Сыктывкар" Порошкина О.В., директор МУ ДПО "ЦРО" Гузь И.Н.</t>
  </si>
  <si>
    <t>Начальник отдела общего образования управления образования администрации МО ГО "Сыктывкар" Порошкина О.В.</t>
  </si>
  <si>
    <t>Директор МУ ДПО "ЦРО" Гузь И.Н.</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</si>
  <si>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Меньшикова Т.С.</t>
  </si>
  <si>
    <t>Начальник отдела финансово-экономической работы управления образования администрации МО ГО "Сыктывкар" Борисова С.В.</t>
  </si>
  <si>
    <t>Начальник отдела воспитания, дополнительного образования и молодежной политики управления образования администрации МО ГО "Сыктывкар" Аюгова М.М.</t>
  </si>
  <si>
    <t>Заместитель начальника отдела финансово-экономической работы управления образования администрации МО ГО "Сыктывкар" Кислякова М.Н.</t>
  </si>
  <si>
    <t>по мере поступления заявок</t>
  </si>
  <si>
    <t>До 20 числа месяца, следующего за отчетным кварталом</t>
  </si>
  <si>
    <t>выполнено в срок</t>
  </si>
  <si>
    <t>1.2.</t>
  </si>
  <si>
    <t>2.1.</t>
  </si>
  <si>
    <t>2.2.</t>
  </si>
  <si>
    <t>3.1.</t>
  </si>
  <si>
    <t>3.2.</t>
  </si>
  <si>
    <t>4.</t>
  </si>
  <si>
    <t>4.1.</t>
  </si>
  <si>
    <t>5.</t>
  </si>
  <si>
    <t>5.1.</t>
  </si>
  <si>
    <t>6.</t>
  </si>
  <si>
    <t>6.2.</t>
  </si>
  <si>
    <t>9.</t>
  </si>
  <si>
    <t>10.</t>
  </si>
  <si>
    <t>10.1.</t>
  </si>
  <si>
    <t>10.2.</t>
  </si>
  <si>
    <t>11.</t>
  </si>
  <si>
    <t>11.1.</t>
  </si>
  <si>
    <t>12.</t>
  </si>
  <si>
    <t>12.1.</t>
  </si>
  <si>
    <t>12.2.</t>
  </si>
  <si>
    <t>13.1.</t>
  </si>
  <si>
    <t>14.</t>
  </si>
  <si>
    <t>14.1.</t>
  </si>
  <si>
    <t>15.</t>
  </si>
  <si>
    <t>15.1.</t>
  </si>
  <si>
    <t>16.</t>
  </si>
  <si>
    <t>16.1.</t>
  </si>
  <si>
    <t>17.</t>
  </si>
  <si>
    <t>17.1.</t>
  </si>
  <si>
    <t>18.</t>
  </si>
  <si>
    <t>18.1.</t>
  </si>
  <si>
    <t>19.</t>
  </si>
  <si>
    <t>19.1.</t>
  </si>
  <si>
    <t>20.</t>
  </si>
  <si>
    <t>20.1.</t>
  </si>
  <si>
    <t>21.</t>
  </si>
  <si>
    <t>21.1.</t>
  </si>
  <si>
    <t>22.</t>
  </si>
  <si>
    <t>22.1.</t>
  </si>
  <si>
    <t>24.</t>
  </si>
  <si>
    <t>26.</t>
  </si>
  <si>
    <t>28.</t>
  </si>
  <si>
    <t>28.1.</t>
  </si>
  <si>
    <t>29.</t>
  </si>
  <si>
    <t>29.1.</t>
  </si>
  <si>
    <t>30.</t>
  </si>
  <si>
    <t>30.1.</t>
  </si>
  <si>
    <t>-</t>
  </si>
  <si>
    <t>Всего</t>
  </si>
  <si>
    <r>
      <rPr>
        <b/>
        <sz val="12"/>
        <rFont val="Times New Roman"/>
        <family val="1"/>
        <charset val="204"/>
      </rPr>
      <t xml:space="preserve">Мероприятие 1.1.1.1. </t>
    </r>
    <r>
      <rPr>
        <sz val="12"/>
        <rFont val="Times New Roman"/>
        <family val="1"/>
        <charset val="204"/>
      </rPr>
      <t>Обеспечение выполнения муниципальными дошкольными образовательными организациями муниципальных заданий по реализации основной общеобразовательной программы дошкольного образования</t>
    </r>
  </si>
  <si>
    <r>
      <rPr>
        <b/>
        <sz val="12"/>
        <rFont val="Times New Roman"/>
        <family val="1"/>
        <charset val="204"/>
      </rPr>
      <t>Основное мероприятие 1.1.2</t>
    </r>
    <r>
      <rPr>
        <sz val="12"/>
        <rFont val="Times New Roman"/>
        <family val="1"/>
        <charset val="204"/>
      </rPr>
      <t>.  Реализация муниципальными дошкольными организациями и муниципальными общеобразовательными организациями образовательных программ</t>
    </r>
  </si>
  <si>
    <r>
      <rPr>
        <b/>
        <sz val="12"/>
        <rFont val="Times New Roman"/>
        <family val="1"/>
        <charset val="204"/>
      </rPr>
      <t>Мероприятие 1.1.2.1</t>
    </r>
    <r>
      <rPr>
        <sz val="12"/>
        <rFont val="Times New Roman"/>
        <family val="1"/>
        <charset val="204"/>
      </rPr>
      <t>. Организация предоставления общедоступного бесплатного дошкольного образования в муниципальных дошкольных образовательных организациях</t>
    </r>
  </si>
  <si>
    <r>
      <rPr>
        <b/>
        <sz val="12"/>
        <rFont val="Times New Roman"/>
        <family val="1"/>
        <charset val="204"/>
      </rPr>
      <t>Мероприятие 1.1.2.2.</t>
    </r>
    <r>
      <rPr>
        <sz val="12"/>
        <rFont val="Times New Roman"/>
        <family val="1"/>
        <charset val="204"/>
      </rPr>
      <t xml:space="preserve"> Обеспечение соответствия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r>
  </si>
  <si>
    <r>
      <rPr>
        <b/>
        <sz val="12"/>
        <rFont val="Times New Roman"/>
        <family val="1"/>
        <charset val="204"/>
      </rPr>
      <t>Основное мероприятие 1.1.3</t>
    </r>
    <r>
      <rPr>
        <sz val="12"/>
        <rFont val="Times New Roman"/>
        <family val="1"/>
        <charset val="204"/>
      </rPr>
      <t>.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r>
  </si>
  <si>
    <r>
      <rPr>
        <b/>
        <sz val="12"/>
        <rFont val="Times New Roman"/>
        <family val="1"/>
        <charset val="204"/>
      </rPr>
      <t>Мероприятие 1.1.3.1.</t>
    </r>
    <r>
      <rPr>
        <sz val="12"/>
        <rFont val="Times New Roman"/>
        <family val="1"/>
        <charset val="204"/>
      </rPr>
      <t xml:space="preserve"> Выполнение административных процедур в соответствии с требованиями административного регламента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</si>
  <si>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2"/>
        <rFont val="Times New Roman"/>
        <family val="1"/>
        <charset val="204"/>
      </rPr>
      <t>Мероприятие 1.1.3.2.</t>
    </r>
    <r>
      <rPr>
        <sz val="12"/>
        <rFont val="Times New Roman"/>
        <family val="1"/>
        <charset val="204"/>
      </rPr>
      <t xml:space="preserve"> Финансирование расходов, направленных на компенсацию родительской платы за присмотр и уход за детьми в муниципальных дошкольных образовательных организациях</t>
    </r>
  </si>
  <si>
    <r>
      <rPr>
        <b/>
        <sz val="12"/>
        <rFont val="Times New Roman"/>
        <family val="1"/>
        <charset val="204"/>
      </rPr>
      <t>Основное мероприятие 1.1.5</t>
    </r>
    <r>
      <rPr>
        <sz val="12"/>
        <rFont val="Times New Roman"/>
        <family val="1"/>
        <charset val="204"/>
      </rPr>
      <t>. Обеспечение доступности приоритетных объектов и услуг в приоритетных сферах жизнедеятельности инвалидов и других маломобильных групп населения</t>
    </r>
  </si>
  <si>
    <r>
      <rPr>
        <b/>
        <sz val="12"/>
        <rFont val="Times New Roman"/>
        <family val="1"/>
        <charset val="204"/>
      </rPr>
      <t>Основное мероприятие 1.2.1.</t>
    </r>
    <r>
      <rPr>
        <sz val="12"/>
        <rFont val="Times New Roman"/>
        <family val="1"/>
        <charset val="204"/>
      </rPr>
      <t xml:space="preserve">  Развитие кадровых ресурсов муниципальной системы дошкольного образования</t>
    </r>
  </si>
  <si>
    <r>
      <rPr>
        <b/>
        <sz val="12"/>
        <rFont val="Times New Roman"/>
        <family val="1"/>
        <charset val="204"/>
      </rPr>
      <t xml:space="preserve">Основное мероприятие 1.2.2. </t>
    </r>
    <r>
      <rPr>
        <sz val="12"/>
        <rFont val="Times New Roman"/>
        <family val="1"/>
        <charset val="204"/>
      </rPr>
      <t>Развитие инновационного опыта работы муниципальных дошкольных образовательных организаций</t>
    </r>
  </si>
  <si>
    <r>
      <rPr>
        <b/>
        <sz val="12"/>
        <rFont val="Times New Roman"/>
        <family val="1"/>
        <charset val="204"/>
      </rPr>
      <t>Основное мероприятие 1.2.3.</t>
    </r>
    <r>
      <rPr>
        <sz val="12"/>
        <rFont val="Times New Roman"/>
        <family val="1"/>
        <charset val="204"/>
      </rPr>
      <t xml:space="preserve"> Развитие системы поддержки талантливых детей</t>
    </r>
  </si>
  <si>
    <r>
      <rPr>
        <b/>
        <sz val="12"/>
        <rFont val="Times New Roman"/>
        <family val="1"/>
        <charset val="204"/>
      </rPr>
      <t>Основное мероприятие 2.1.1.</t>
    </r>
    <r>
      <rPr>
        <sz val="12"/>
        <rFont val="Times New Roman"/>
        <family val="1"/>
        <charset val="204"/>
      </rPr>
      <t xml:space="preserve">  Реализация муниципальными дошкольными организациями и муниципальными общеобразовательными организациями образовательных программ</t>
    </r>
  </si>
  <si>
    <r>
      <rPr>
        <b/>
        <sz val="12"/>
        <rFont val="Times New Roman"/>
        <family val="1"/>
        <charset val="204"/>
      </rPr>
      <t xml:space="preserve">Мероприятие 2.1.1.1. </t>
    </r>
    <r>
      <rPr>
        <sz val="12"/>
        <rFont val="Times New Roman"/>
        <family val="1"/>
        <charset val="204"/>
      </rPr>
      <t>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</si>
  <si>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rPr>
        <b/>
        <sz val="12"/>
        <rFont val="Times New Roman"/>
        <family val="1"/>
        <charset val="204"/>
      </rPr>
      <t>Мероприятие 2.1.1.2.</t>
    </r>
    <r>
      <rPr>
        <sz val="12"/>
        <rFont val="Times New Roman"/>
        <family val="1"/>
        <charset val="204"/>
      </rPr>
      <t xml:space="preserve"> Обеспечение выполнения муниципальными общеобразовательными организациями муниципальных заданий по реализации программ начального общего, основного общего и среднего общего образования</t>
    </r>
  </si>
  <si>
    <r>
      <rPr>
        <b/>
        <sz val="12"/>
        <rFont val="Times New Roman"/>
        <family val="1"/>
        <charset val="204"/>
      </rPr>
      <t>Мероприятие 2.1.1.3.</t>
    </r>
    <r>
      <rPr>
        <sz val="12"/>
        <rFont val="Times New Roman"/>
        <family val="1"/>
        <charset val="204"/>
      </rPr>
      <t xml:space="preserve"> Оснащение муниципальных образовательных организаций учебниками, учебными пособиями, учебно-методическими материалами, средствами обучения и воспитания в соответствии с требованиями федеральных государственных образовательных стандартов</t>
    </r>
  </si>
  <si>
    <r>
      <rPr>
        <b/>
        <sz val="12"/>
        <rFont val="Times New Roman"/>
        <family val="1"/>
        <charset val="204"/>
      </rPr>
      <t>Мероприятие 2.1.1.4.</t>
    </r>
    <r>
      <rPr>
        <sz val="12"/>
        <rFont val="Times New Roman"/>
        <family val="1"/>
        <charset val="204"/>
      </rPr>
      <t xml:space="preserve"> Комплекс мероприятий по плановому введению федеральных государственных образовательных стандартов, повышение квалификации педагогов, организация методического сопровождения планового перехода и работы по федеральным государственным образовательным стандартам на муниципальном уровне</t>
    </r>
  </si>
  <si>
    <r>
      <rPr>
        <b/>
        <sz val="12"/>
        <rFont val="Times New Roman"/>
        <family val="1"/>
        <charset val="204"/>
      </rPr>
      <t>Мероприятие 2.1.1.5.</t>
    </r>
    <r>
      <rPr>
        <sz val="12"/>
        <rFont val="Times New Roman"/>
        <family val="1"/>
        <charset val="204"/>
      </rPr>
      <t xml:space="preserve"> Организация изучения в муниципальных образовательных организациях коми языка как родного и учебных предметов этнокультурной направленности, связанных с изучением государственного коми языка, истории, литературы, культуры коми народа</t>
    </r>
  </si>
  <si>
    <r>
      <rPr>
        <b/>
        <sz val="12"/>
        <rFont val="Times New Roman"/>
        <family val="1"/>
        <charset val="204"/>
      </rPr>
      <t>Мероприятие 2.1.1.6.</t>
    </r>
    <r>
      <rPr>
        <sz val="12"/>
        <rFont val="Times New Roman"/>
        <family val="1"/>
        <charset val="204"/>
      </rPr>
      <t xml:space="preserve"> Обеспечение повышения квалификации и профессиональной подготовки педагогических работников не реже 1 раза в три года</t>
    </r>
  </si>
  <si>
    <r>
      <rPr>
        <b/>
        <sz val="12"/>
        <rFont val="Times New Roman"/>
        <family val="1"/>
        <charset val="204"/>
      </rPr>
      <t xml:space="preserve">Основное мероприятие 2.1.2. </t>
    </r>
    <r>
      <rPr>
        <sz val="12"/>
        <rFont val="Times New Roman"/>
        <family val="1"/>
        <charset val="204"/>
      </rPr>
      <t xml:space="preserve">  Обеспечение деятельности (оказание услуг) муниципальных учреждений (организаций)</t>
    </r>
  </si>
  <si>
    <r>
      <rPr>
        <b/>
        <sz val="12"/>
        <rFont val="Times New Roman"/>
        <family val="1"/>
        <charset val="204"/>
      </rPr>
      <t>Мероприятие 2.1.2.1.</t>
    </r>
    <r>
      <rPr>
        <sz val="12"/>
        <rFont val="Times New Roman"/>
        <family val="1"/>
        <charset val="204"/>
      </rPr>
      <t xml:space="preserve"> 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</si>
  <si>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rPr>
        <b/>
        <sz val="12"/>
        <rFont val="Times New Roman"/>
        <family val="1"/>
        <charset val="204"/>
      </rPr>
      <t>Основное мероприятие 2.1.3.</t>
    </r>
    <r>
      <rPr>
        <sz val="12"/>
        <rFont val="Times New Roman"/>
        <family val="1"/>
        <charset val="204"/>
      </rPr>
      <t xml:space="preserve">  Обеспечение доступности приоритетных объектов и услуг в приоритетных сферах жизнедеятельности инвалидов и других маломобильных групп населения</t>
    </r>
  </si>
  <si>
    <r>
      <rPr>
        <b/>
        <sz val="12"/>
        <rFont val="Times New Roman"/>
        <family val="1"/>
        <charset val="204"/>
      </rPr>
      <t>Мероприятие 2.1.3.1.</t>
    </r>
    <r>
      <rPr>
        <sz val="12"/>
        <rFont val="Times New Roman"/>
        <family val="1"/>
        <charset val="204"/>
      </rPr>
      <t xml:space="preserve"> Выполнение работ по обеспечению доступности объектов в приоритетных сферах жизнедеятельности инвалидов и других маломобильных групп населения</t>
    </r>
  </si>
  <si>
    <r>
      <rPr>
        <b/>
        <sz val="12"/>
        <rFont val="Times New Roman"/>
        <family val="1"/>
        <charset val="204"/>
      </rPr>
      <t>Основное мероприятие 2.1.4.</t>
    </r>
    <r>
      <rPr>
        <sz val="12"/>
        <rFont val="Times New Roman"/>
        <family val="1"/>
        <charset val="204"/>
      </rPr>
      <t xml:space="preserve">   Организация питания обучающихся в муниципальных образовательных организациях</t>
    </r>
  </si>
  <si>
    <r>
      <rPr>
        <b/>
        <sz val="12"/>
        <rFont val="Times New Roman"/>
        <family val="1"/>
        <charset val="204"/>
      </rPr>
      <t>Мероприятие 2.1.4.1.</t>
    </r>
    <r>
      <rPr>
        <sz val="12"/>
        <rFont val="Times New Roman"/>
        <family val="1"/>
        <charset val="204"/>
      </rPr>
      <t xml:space="preserve"> Обеспечение одноразового горячего питания на уровне начального общего образования обучающихся муниципальных общеобразовательных организаций в день посещения учебных занятий</t>
    </r>
  </si>
  <si>
    <r>
      <rPr>
        <b/>
        <sz val="12"/>
        <rFont val="Times New Roman"/>
        <family val="1"/>
        <charset val="204"/>
      </rPr>
      <t>Мероприятие 2.1.4.2.</t>
    </r>
    <r>
      <rPr>
        <sz val="12"/>
        <rFont val="Times New Roman"/>
        <family val="1"/>
        <charset val="204"/>
      </rPr>
      <t xml:space="preserve"> Обеспечение питания обучающихся муниципальных общеобразовательных организаций в день посещения учебных занятий</t>
    </r>
  </si>
  <si>
    <r>
      <rPr>
        <b/>
        <sz val="12"/>
        <rFont val="Times New Roman"/>
        <family val="1"/>
        <charset val="204"/>
      </rPr>
      <t xml:space="preserve">Основное мероприятие 2.2.1. </t>
    </r>
    <r>
      <rPr>
        <sz val="12"/>
        <rFont val="Times New Roman"/>
        <family val="1"/>
        <charset val="204"/>
      </rPr>
      <t>Создание условий для функционирования муниципальных учреждений (организаций)</t>
    </r>
  </si>
  <si>
    <r>
      <rPr>
        <b/>
        <sz val="12"/>
        <rFont val="Times New Roman"/>
        <family val="1"/>
        <charset val="204"/>
      </rPr>
      <t>Мероприятие 2.2.1.1.</t>
    </r>
    <r>
      <rPr>
        <sz val="12"/>
        <rFont val="Times New Roman"/>
        <family val="1"/>
        <charset val="204"/>
      </rPr>
      <t xml:space="preserve"> Проведение ремонтных работ и благоустройство территорий в муниципальных образовательных организациях</t>
    </r>
  </si>
  <si>
    <r>
      <rPr>
        <b/>
        <sz val="12"/>
        <rFont val="Times New Roman"/>
        <family val="1"/>
        <charset val="204"/>
      </rPr>
      <t>Мероприятие 2.2.1.2.</t>
    </r>
    <r>
      <rPr>
        <sz val="12"/>
        <rFont val="Times New Roman"/>
        <family val="1"/>
        <charset val="204"/>
      </rPr>
      <t xml:space="preserve"> Мероприятия по обеспечению антитеррористической защищенности образовательных организаций</t>
    </r>
  </si>
  <si>
    <r>
      <rPr>
        <b/>
        <sz val="12"/>
        <rFont val="Times New Roman"/>
        <family val="1"/>
        <charset val="204"/>
      </rPr>
      <t>Мероприятие 2.2.1.4.</t>
    </r>
    <r>
      <rPr>
        <sz val="12"/>
        <rFont val="Times New Roman"/>
        <family val="1"/>
        <charset val="204"/>
      </rPr>
      <t xml:space="preserve"> Обеспечение реализации программ энергосбережения общеобразовательных организаций</t>
    </r>
  </si>
  <si>
    <r>
      <rPr>
        <b/>
        <sz val="12"/>
        <rFont val="Times New Roman"/>
        <family val="1"/>
        <charset val="204"/>
      </rPr>
      <t xml:space="preserve">Основное мероприятие 2.2.2. </t>
    </r>
    <r>
      <rPr>
        <sz val="12"/>
        <rFont val="Times New Roman"/>
        <family val="1"/>
        <charset val="204"/>
      </rPr>
      <t xml:space="preserve">  Обеспечение роста уровня оплаты труда педагогических работников организаций дошкольного, общего и дополнительного образования в Республике Коми</t>
    </r>
  </si>
  <si>
    <r>
      <rPr>
        <b/>
        <sz val="12"/>
        <rFont val="Times New Roman"/>
        <family val="1"/>
        <charset val="204"/>
      </rPr>
      <t>Основное мероприятие 2.2.3.</t>
    </r>
    <r>
      <rPr>
        <sz val="12"/>
        <rFont val="Times New Roman"/>
        <family val="1"/>
        <charset val="204"/>
      </rPr>
      <t xml:space="preserve"> Повышение оплаты труда отдельных категорий работников в сфере образования</t>
    </r>
  </si>
  <si>
    <r>
      <rPr>
        <b/>
        <sz val="12"/>
        <rFont val="Times New Roman"/>
        <family val="1"/>
        <charset val="204"/>
      </rPr>
      <t xml:space="preserve">Мероприятие 2.2.3.1. </t>
    </r>
    <r>
      <rPr>
        <sz val="12"/>
        <rFont val="Times New Roman"/>
        <family val="1"/>
        <charset val="204"/>
      </rPr>
      <t>Обеспечение соответствия уровня заработной платы педагогических работников муниципальных организаций дополнительного образования детей уровню средней заработной платы по Республике Коми</t>
    </r>
  </si>
  <si>
    <r>
      <rPr>
        <b/>
        <sz val="12"/>
        <rFont val="Times New Roman"/>
        <family val="1"/>
        <charset val="204"/>
      </rPr>
      <t>Основное мероприятие 2.2.6.</t>
    </r>
    <r>
      <rPr>
        <sz val="12"/>
        <rFont val="Times New Roman"/>
        <family val="1"/>
        <charset val="204"/>
      </rPr>
      <t xml:space="preserve">  Реализация отдельных мероприятий регионального проекта "Цифровая образовательная среда"</t>
    </r>
  </si>
  <si>
    <r>
      <rPr>
        <b/>
        <sz val="12"/>
        <rFont val="Times New Roman"/>
        <family val="1"/>
        <charset val="204"/>
      </rPr>
      <t>Мероприятие 2.2.6.1.</t>
    </r>
    <r>
      <rPr>
        <sz val="12"/>
        <rFont val="Times New Roman"/>
        <family val="1"/>
        <charset val="204"/>
      </rPr>
      <t xml:space="preserve"> Обеспечение образовательных организаций Интернет-соединением со скоростью не менее 100 Мб/с</t>
    </r>
  </si>
  <si>
    <r>
      <rPr>
        <b/>
        <sz val="12"/>
        <rFont val="Times New Roman"/>
        <family val="1"/>
        <charset val="204"/>
      </rPr>
      <t xml:space="preserve">Основное мероприятие 2.2.9. </t>
    </r>
    <r>
      <rPr>
        <sz val="12"/>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</si>
  <si>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Мероприятие 3.1.1.1.</t>
    </r>
    <r>
      <rPr>
        <sz val="12"/>
        <rFont val="Times New Roman"/>
        <family val="1"/>
        <charset val="204"/>
      </rPr>
      <t xml:space="preserve"> Проведение оздоровительной кампании детей</t>
    </r>
  </si>
  <si>
    <r>
      <rPr>
        <b/>
        <sz val="12"/>
        <rFont val="Times New Roman"/>
        <family val="1"/>
        <charset val="204"/>
      </rPr>
      <t>Основное мероприятие 3.2.1.</t>
    </r>
    <r>
      <rPr>
        <sz val="12"/>
        <rFont val="Times New Roman"/>
        <family val="1"/>
        <charset val="204"/>
      </rPr>
      <t xml:space="preserve"> Реализация отдельных мероприятий регионального проекта "Социальная активность"</t>
    </r>
  </si>
  <si>
    <r>
      <rPr>
        <b/>
        <sz val="12"/>
        <rFont val="Times New Roman"/>
        <family val="1"/>
        <charset val="204"/>
      </rPr>
      <t>Мероприятие 3.2.1.2</t>
    </r>
    <r>
      <rPr>
        <i/>
        <sz val="12"/>
        <rFont val="Times New Roman"/>
        <family val="1"/>
        <charset val="204"/>
      </rPr>
      <t xml:space="preserve">. </t>
    </r>
    <r>
      <rPr>
        <sz val="12"/>
        <rFont val="Times New Roman"/>
        <family val="1"/>
        <charset val="204"/>
      </rPr>
      <t>Развитие деятельности общественных и иных объединений</t>
    </r>
  </si>
  <si>
    <r>
      <rPr>
        <b/>
        <sz val="12"/>
        <rFont val="Times New Roman"/>
        <family val="1"/>
        <charset val="204"/>
      </rPr>
      <t>Основное мероприятие 3.4.1.</t>
    </r>
    <r>
      <rPr>
        <sz val="12"/>
        <rFont val="Times New Roman"/>
        <family val="1"/>
        <charset val="204"/>
      </rPr>
      <t xml:space="preserve"> Создание условий для выявления и поддержки талантливой молодежи, поддержки общественно значимых инициатив и проектов</t>
    </r>
  </si>
  <si>
    <r>
      <rPr>
        <b/>
        <sz val="12"/>
        <rFont val="Times New Roman"/>
        <family val="1"/>
        <charset val="204"/>
      </rPr>
      <t xml:space="preserve">Мероприятие 3.4.1.1. </t>
    </r>
    <r>
      <rPr>
        <sz val="12"/>
        <rFont val="Times New Roman"/>
        <family val="1"/>
        <charset val="204"/>
      </rPr>
      <t>Обеспечение реализации мероприятий по выполнению учреждением по организации работы с молодежью муниципального задания</t>
    </r>
  </si>
  <si>
    <r>
      <rPr>
        <b/>
        <sz val="12"/>
        <rFont val="Times New Roman"/>
        <family val="1"/>
        <charset val="204"/>
      </rPr>
      <t xml:space="preserve">Основное мероприятие 3.5.1.   </t>
    </r>
    <r>
      <rPr>
        <sz val="12"/>
        <rFont val="Times New Roman"/>
        <family val="1"/>
        <charset val="204"/>
      </rPr>
      <t>Проведение комплекса мероприятий для мотивирования детей и молодежи по формированию здорового образа жизни</t>
    </r>
  </si>
  <si>
    <t xml:space="preserve">                             Форма мониторинга
             реализации муниципальной программы (квартальная)
</t>
  </si>
  <si>
    <t>Ответственный испольнитель: Управление образования администрации МО ГО "Сыктывкар"</t>
  </si>
  <si>
    <t>Заместитель начальника управления образования администрации МО ГО «Сыктывкар» Золотарчук О.М., начальник отдела финансово-экономической работы управления образования администрации МО ГО «Сыктывкар» Борисова С.В.</t>
  </si>
  <si>
    <t>Начальник отдела воспитания, дополнительного образования и молодежной политики управления образования администрации МО ГО «Сыктывкар» Аюгова М.М.</t>
  </si>
  <si>
    <t>Начальник отдела воспитания, дополнительного образования и молодежной политики управления образования администрации МО ГО «Сыктывкар» Аюгова М.М., директор МУ ДПО «ЦРО» Гузь И.Н.</t>
  </si>
  <si>
    <t>6.1.</t>
  </si>
  <si>
    <r>
      <rPr>
        <b/>
        <sz val="12"/>
        <rFont val="Times New Roman"/>
        <family val="1"/>
        <charset val="204"/>
      </rPr>
      <t>Основное мероприятие 1.1.7.</t>
    </r>
    <r>
      <rPr>
        <sz val="12"/>
        <rFont val="Times New Roman"/>
        <family val="1"/>
        <charset val="204"/>
      </rPr>
      <t xml:space="preserve">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</si>
  <si>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Мероприятие 1.1.7.1.</t>
    </r>
    <r>
      <rPr>
        <sz val="12"/>
        <rFont val="Times New Roman"/>
        <family val="1"/>
        <charset val="204"/>
      </rPr>
      <t xml:space="preserve"> Обеспечение выплаты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</si>
  <si>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 xml:space="preserve">Основное мероприятие 1.1.8. </t>
    </r>
    <r>
      <rPr>
        <sz val="12"/>
        <rFont val="Times New Roman"/>
        <family val="1"/>
        <charset val="204"/>
      </rPr>
      <t xml:space="preserve"> Реализация отдельных мероприятий регионального проекта "Поддержка семей, имеющих детей"</t>
    </r>
  </si>
  <si>
    <t xml:space="preserve">Заместитель начальника Управления дошкольного образования администрации МО ГО «Сыктывкар» Боровкова Н.В.
</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</si>
  <si>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</si>
  <si>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директор МУ ДПО "ЦРО" Гузь И.Н.</t>
  </si>
  <si>
    <t>Заместитель начальника управления образования администрации МО ГО «Сыктывкар» Котелина Н.Е., консультант отдела общего образования управления образования администрации МО ГО «Сыктывкар» Меньшикова Т.С.</t>
  </si>
  <si>
    <t xml:space="preserve">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Меньшикова Т.С.
</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</si>
  <si>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Меньшикова Т.С.</t>
  </si>
  <si>
    <t>Заместитель начальника управления образования администрации МО ГО «Сыктывкар» Золотарчук О.М., начальник отдела финансово-экономической работы управления образования администрации МО ГО «Сыктывкар» Борисова С.В., директор МУ ДПО «ЦРО» Гузь И.Н.</t>
  </si>
  <si>
    <t>Заместитель начальника управления образования администрации МО ГО «Сыктывкар» Золотарчук О.М., директор МУ ДПО «ЦРО» Гузь И.Н.</t>
  </si>
  <si>
    <t>Председатель Комитета по управлению муниципальным имуществом Янчук И.Н.</t>
  </si>
  <si>
    <t>Начальник отдела воспитания, дополнительного образования и молодежной политики управления образования администрации МО ГО «Сыктывкар» Аюгова М.М., директор МУ ДПО "ЦРО" Гузь И.Н.</t>
  </si>
  <si>
    <t xml:space="preserve">Вывод об эффективности реализации муниципальной программы за отчетный квартал:
</t>
  </si>
  <si>
    <t>1.3.</t>
  </si>
  <si>
    <t>7.</t>
  </si>
  <si>
    <t>7.1.</t>
  </si>
  <si>
    <t>8.</t>
  </si>
  <si>
    <t>8.1.</t>
  </si>
  <si>
    <t>9.2.</t>
  </si>
  <si>
    <t>13.2.</t>
  </si>
  <si>
    <t>13.3.</t>
  </si>
  <si>
    <t>13.4.</t>
  </si>
  <si>
    <t>13.5.</t>
  </si>
  <si>
    <t>13.6.</t>
  </si>
  <si>
    <t>14.3.</t>
  </si>
  <si>
    <t>16.2.</t>
  </si>
  <si>
    <t>17.2.</t>
  </si>
  <si>
    <t>17.4.</t>
  </si>
  <si>
    <t>17.5.</t>
  </si>
  <si>
    <t>17.6.</t>
  </si>
  <si>
    <t>20.2.</t>
  </si>
  <si>
    <t>20.3.</t>
  </si>
  <si>
    <t>29.2.</t>
  </si>
  <si>
    <r>
      <t xml:space="preserve">Мероприятие 1.1.9.2. </t>
    </r>
    <r>
      <rPr>
        <sz val="12"/>
        <rFont val="Times New Roman"/>
        <family val="1"/>
        <charset val="204"/>
      </rPr>
      <t xml:space="preserve">Предоставление субсидии юридическим лицам и индивидуальным предпринимателям, оказывающим услугу по реализации основных образовательных программ дошкольного образования за фиксированную для родителей (законных представителей) детей плату,
не превышающую максимальный размер родительской платы, установленной для муниципальных дошкольных образовательных организаций  
 </t>
    </r>
    <r>
      <rPr>
        <b/>
        <sz val="12"/>
        <rFont val="Times New Roman"/>
        <family val="1"/>
        <charset val="204"/>
      </rPr>
      <t xml:space="preserve">
</t>
    </r>
  </si>
  <si>
    <r>
      <t xml:space="preserve">Мероприятие 1.2.2.1. </t>
    </r>
    <r>
      <rPr>
        <sz val="12"/>
        <rFont val="Times New Roman"/>
        <family val="1"/>
        <charset val="204"/>
      </rPr>
      <t>Разработка и реализация инновационных проектов в  муниципальных дошкольных образовательных организациях</t>
    </r>
  </si>
  <si>
    <r>
      <t xml:space="preserve">Основное мероприятие 1.1.6. </t>
    </r>
    <r>
      <rPr>
        <sz val="12"/>
        <rFont val="Times New Roman"/>
        <family val="1"/>
        <charset val="204"/>
      </rPr>
      <t>Создание условий для функционирования муниципальных учреждений (организаций)</t>
    </r>
  </si>
  <si>
    <r>
      <rPr>
        <b/>
        <sz val="12"/>
        <rFont val="Times New Roman"/>
        <family val="1"/>
        <charset val="204"/>
      </rPr>
      <t xml:space="preserve">Мероприятие 2.2.1.5. </t>
    </r>
    <r>
      <rPr>
        <sz val="12"/>
        <rFont val="Times New Roman"/>
        <family val="1"/>
        <charset val="204"/>
      </rPr>
      <t xml:space="preserve">
Создание условий для маломобильных групп населения
</t>
    </r>
  </si>
  <si>
    <r>
      <rPr>
        <b/>
        <sz val="12"/>
        <rFont val="Times New Roman"/>
        <family val="1"/>
        <charset val="204"/>
      </rPr>
      <t>Мероприятие 2.2.2.1.</t>
    </r>
    <r>
      <rPr>
        <sz val="12"/>
        <rFont val="Times New Roman"/>
        <family val="1"/>
        <charset val="204"/>
      </rPr>
      <t xml:space="preserve"> Обеспечение соответствия уровня заработной платы педагогических работников муниципальных общеобразовательных организаций уровню средней заработной платы по Республике Коми в соответствии с Указом Президента Российской Федерации от 7 мая 2012 г. N 597 "О мероприятиях по реализации государственной социальной политики"</t>
    </r>
  </si>
  <si>
    <r>
      <rPr>
        <b/>
        <sz val="12"/>
        <rFont val="Times New Roman"/>
        <family val="1"/>
        <charset val="204"/>
      </rPr>
      <t>Мероприятие 3.3.1.1.</t>
    </r>
    <r>
      <rPr>
        <sz val="12"/>
        <rFont val="Times New Roman"/>
        <family val="1"/>
        <charset val="204"/>
      </rPr>
      <t xml:space="preserve"> Организация участия во Всероссийских и республиканских патриотических акциях, предоставление грантов по поддержке молодежных инициатив</t>
    </r>
  </si>
  <si>
    <r>
      <rPr>
        <b/>
        <sz val="12"/>
        <rFont val="Times New Roman"/>
        <family val="1"/>
        <charset val="204"/>
      </rPr>
      <t>Мероприятие 3.4.1.2.</t>
    </r>
    <r>
      <rPr>
        <sz val="12"/>
        <rFont val="Times New Roman"/>
        <family val="1"/>
        <charset val="204"/>
      </rPr>
      <t xml:space="preserve"> Поддержка талантливой молодежи и одаренных учащихся </t>
    </r>
  </si>
  <si>
    <r>
      <t xml:space="preserve">Мероприятие 3.5.1.1. </t>
    </r>
    <r>
      <rPr>
        <sz val="12"/>
        <rFont val="Times New Roman"/>
        <family val="1"/>
        <charset val="204"/>
      </rPr>
      <t>Реализация комплекса мер по профилактике безнадзорности и правонарушений среди несовершеннолетних</t>
    </r>
  </si>
  <si>
    <t>срок не наступил</t>
  </si>
  <si>
    <t xml:space="preserve">Председатель Комитета по управлению муниципальным имуществом Янчук И.Н.
</t>
  </si>
  <si>
    <r>
      <rPr>
        <b/>
        <sz val="12"/>
        <rFont val="Times New Roman"/>
        <family val="1"/>
        <charset val="204"/>
      </rPr>
      <t>Мероприятие 1.1.1.2.</t>
    </r>
    <r>
      <rPr>
        <sz val="12"/>
        <rFont val="Times New Roman"/>
        <family val="1"/>
        <charset val="204"/>
      </rPr>
      <t xml:space="preserve"> Оплата муниципальными образовательными организациями платежей по коммунальным услугам (ТКО)</t>
    </r>
  </si>
  <si>
    <r>
      <rPr>
        <b/>
        <sz val="12"/>
        <rFont val="Times New Roman"/>
        <family val="1"/>
        <charset val="204"/>
      </rPr>
      <t>Контрольное событие 2.</t>
    </r>
    <r>
      <rPr>
        <sz val="12"/>
        <rFont val="Times New Roman"/>
        <family val="1"/>
        <charset val="204"/>
      </rPr>
      <t xml:space="preserve"> Проведен мониторинг кредиторской задолженности по оплате муниципальными образовательными организациями расходов по коммунальным услугам (ТКО)
</t>
    </r>
  </si>
  <si>
    <r>
      <rPr>
        <b/>
        <sz val="12"/>
        <rFont val="Times New Roman"/>
        <family val="1"/>
        <charset val="204"/>
      </rPr>
      <t>Контрольное событие 5</t>
    </r>
    <r>
      <rPr>
        <sz val="12"/>
        <rFont val="Times New Roman"/>
        <family val="1"/>
        <charset val="204"/>
      </rPr>
      <t>. Проведен мониторинг средней заработной платы педагогических работников муниципальных дошкольных образовательных организаций</t>
    </r>
  </si>
  <si>
    <r>
      <rPr>
        <b/>
        <sz val="12"/>
        <rFont val="Times New Roman"/>
        <family val="1"/>
        <charset val="204"/>
      </rPr>
      <t>Контрольное событие 7.</t>
    </r>
    <r>
      <rPr>
        <sz val="12"/>
        <rFont val="Times New Roman"/>
        <family val="1"/>
        <charset val="204"/>
      </rPr>
      <t xml:space="preserve">  Выданы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предоставлении муниципальной услуги</t>
    </r>
  </si>
  <si>
    <r>
      <rPr>
        <b/>
        <sz val="12"/>
        <rFont val="Times New Roman"/>
        <family val="1"/>
        <charset val="204"/>
      </rPr>
      <t>Контрольное событие 8.</t>
    </r>
    <r>
      <rPr>
        <sz val="12"/>
        <rFont val="Times New Roman"/>
        <family val="1"/>
        <charset val="204"/>
      </rPr>
      <t xml:space="preserve"> Определен объем расходов, связанных с назначением компенсации за содержание ребенка (присмотр и уход за ребенком) в муниципальных дошкольных образовательных организациях</t>
    </r>
  </si>
  <si>
    <r>
      <rPr>
        <b/>
        <sz val="12"/>
        <rFont val="Times New Roman"/>
        <family val="1"/>
        <charset val="204"/>
      </rPr>
      <t>Основное мероприятие 1.1.4</t>
    </r>
    <r>
      <rPr>
        <sz val="12"/>
        <rFont val="Times New Roman"/>
        <family val="1"/>
        <charset val="204"/>
      </rPr>
      <t>. Строительство, приобретение и реконструкция объектов дошколного образования, в том числе в рамках реализации мероприятий регионалного проекта "Содействие занятости"</t>
    </r>
  </si>
  <si>
    <t>Начальник управления архитектуры, городского строительства и землепользования администрации МО ГО "Сыктывкар" Мартынова Е.В.</t>
  </si>
  <si>
    <r>
      <rPr>
        <b/>
        <sz val="12"/>
        <rFont val="Times New Roman"/>
        <family val="1"/>
        <charset val="204"/>
      </rPr>
      <t>Мероприятие 1.1.5.1.</t>
    </r>
    <r>
      <rPr>
        <sz val="12"/>
        <rFont val="Times New Roman"/>
        <family val="1"/>
        <charset val="204"/>
      </rPr>
      <t xml:space="preserve"> Выполнение муниципальными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ррупп населения</t>
    </r>
  </si>
  <si>
    <r>
      <rPr>
        <b/>
        <sz val="12"/>
        <rFont val="Times New Roman"/>
        <family val="1"/>
        <charset val="204"/>
      </rPr>
      <t>Контрольное событие 12</t>
    </r>
    <r>
      <rPr>
        <sz val="12"/>
        <rFont val="Times New Roman"/>
        <family val="1"/>
        <charset val="204"/>
      </rPr>
      <t>. Проведен мониторинг исполнения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r>
  </si>
  <si>
    <r>
      <t xml:space="preserve">Мероприятие 1.1.6.1. </t>
    </r>
    <r>
      <rPr>
        <sz val="12"/>
        <rFont val="Times New Roman"/>
        <family val="1"/>
        <charset val="204"/>
      </rPr>
      <t>Выполнение ремонтных работ в муниципальными дошкольными образовательными организациями</t>
    </r>
  </si>
  <si>
    <r>
      <t xml:space="preserve">Контрольное событие 13.
</t>
    </r>
    <r>
      <rPr>
        <sz val="12"/>
        <rFont val="Times New Roman"/>
        <family val="1"/>
        <charset val="204"/>
      </rPr>
      <t xml:space="preserve">Проведен мониторинг выполнения ремонтных работ муниципальными дошкольными образовательными организациями
 </t>
    </r>
    <r>
      <rPr>
        <b/>
        <sz val="12"/>
        <rFont val="Times New Roman"/>
        <family val="1"/>
        <charset val="204"/>
      </rPr>
      <t xml:space="preserve">
</t>
    </r>
  </si>
  <si>
    <t xml:space="preserve">Заместитель начальника Управления дошкольного образования администрации МО ГО "Сыктывкар" Ганов М.И.
</t>
  </si>
  <si>
    <r>
      <rPr>
        <b/>
        <sz val="12"/>
        <rFont val="Times New Roman"/>
        <family val="1"/>
        <charset val="204"/>
      </rPr>
      <t>Контрольное событие 14.</t>
    </r>
    <r>
      <rPr>
        <sz val="12"/>
        <rFont val="Times New Roman"/>
        <family val="1"/>
        <charset val="204"/>
      </rPr>
      <t xml:space="preserve"> Проведен мониторинг выполнения работ муниципальными дошкольными образовательными организациями по обеспечению пожарной безопасности                      </t>
    </r>
  </si>
  <si>
    <r>
      <rPr>
        <b/>
        <sz val="12"/>
        <rFont val="Times New Roman"/>
        <family val="1"/>
        <charset val="204"/>
      </rPr>
      <t>Контрольное событие 17.</t>
    </r>
    <r>
      <rPr>
        <sz val="12"/>
        <rFont val="Times New Roman"/>
        <family val="1"/>
        <charset val="204"/>
      </rPr>
      <t xml:space="preserve"> Начисление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</si>
  <si>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Мероприятие 1.1.8.1.</t>
    </r>
    <r>
      <rPr>
        <sz val="12"/>
        <rFont val="Times New Roman"/>
        <family val="1"/>
        <charset val="204"/>
      </rPr>
      <t xml:space="preserve"> Оказание методической, психолого-педагогической, диагностической и консультативной помощи родителям (законном представителям) в муниципальных дошкольных образовательных организациях</t>
    </r>
  </si>
  <si>
    <t>Начальник отдела развития дошкольного образования Управления дошкольного образования администрации МО ГО "Сыктывкар" Коданева Е.Н.</t>
  </si>
  <si>
    <t>Начальник отдела предоставления муниципальных услуг Управления дошкольного образования администрации МО ГО "Сыктывкар" Кохтенко Л.Н.</t>
  </si>
  <si>
    <r>
      <rPr>
        <b/>
        <sz val="12"/>
        <rFont val="Times New Roman"/>
        <family val="1"/>
        <charset val="204"/>
      </rPr>
      <t>Мероприятие 1.2.1.1.</t>
    </r>
    <r>
      <rPr>
        <sz val="12"/>
        <rFont val="Times New Roman"/>
        <family val="1"/>
        <charset val="204"/>
      </rPr>
      <t xml:space="preserve"> Аттестация педагогических работников муниципальных дошкольных образовательных организаций</t>
    </r>
  </si>
  <si>
    <r>
      <rPr>
        <b/>
        <sz val="12"/>
        <rFont val="Times New Roman"/>
        <family val="1"/>
        <charset val="204"/>
      </rPr>
      <t>Мероприятие 1.2.1.2.</t>
    </r>
    <r>
      <rPr>
        <sz val="12"/>
        <rFont val="Times New Roman"/>
        <family val="1"/>
        <charset val="204"/>
      </rPr>
      <t xml:space="preserve"> Организация и проведение муниципальных конкурсов профессионального мастерства</t>
    </r>
  </si>
  <si>
    <r>
      <rPr>
        <b/>
        <sz val="12"/>
        <rFont val="Times New Roman"/>
        <family val="1"/>
        <charset val="204"/>
      </rPr>
      <t xml:space="preserve">Мероприятие 1.2.2.2. </t>
    </r>
    <r>
      <rPr>
        <sz val="12"/>
        <rFont val="Times New Roman"/>
        <family val="1"/>
        <charset val="204"/>
      </rPr>
      <t>Содействие участию муниципальных дошкольных образовательных организаций в республиканских и всероссийских мероприятиях по выявлению, распространению и поддержке инновационного опыта</t>
    </r>
  </si>
  <si>
    <r>
      <rPr>
        <b/>
        <sz val="12"/>
        <rFont val="Times New Roman"/>
        <family val="1"/>
        <charset val="204"/>
      </rPr>
      <t>Мероприятие 1.2.3.2.</t>
    </r>
    <r>
      <rPr>
        <sz val="12"/>
        <rFont val="Times New Roman"/>
        <family val="1"/>
        <charset val="204"/>
      </rPr>
      <t xml:space="preserve"> Участие воспитанников муниципальных дошкольных образовательных организаций в мероприятиях республиканского и всероссийского уровня</t>
    </r>
  </si>
  <si>
    <t xml:space="preserve">Начальник отдела развития дошкольного образования и инноваций Управления дошкольного образования администрации МО ГО «Сыктывкар»  Коданева Е.Н.
</t>
  </si>
  <si>
    <t>Начальник отдела развития дошкольного образования и инноваций Управления дошкольного образования администрации МО ГО «Сыктывкар»  Коданева Е.Н.</t>
  </si>
  <si>
    <r>
      <rPr>
        <b/>
        <sz val="12"/>
        <rFont val="Times New Roman"/>
        <family val="1"/>
        <charset val="204"/>
      </rPr>
      <t xml:space="preserve">Контрольное событие 29. </t>
    </r>
    <r>
      <rPr>
        <sz val="12"/>
        <rFont val="Times New Roman"/>
        <family val="1"/>
        <charset val="204"/>
      </rPr>
      <t>Закуплены учебников и учебных пособий (Акты проверки готовности общеобразовательных организаций к новому учебному году и работе в зимних условиях)</t>
    </r>
  </si>
  <si>
    <r>
      <rPr>
        <b/>
        <sz val="12"/>
        <rFont val="Times New Roman"/>
        <family val="1"/>
        <charset val="204"/>
      </rPr>
      <t>Контрольное событие 30.</t>
    </r>
    <r>
      <rPr>
        <sz val="12"/>
        <rFont val="Times New Roman"/>
        <family val="1"/>
        <charset val="204"/>
      </rPr>
      <t xml:space="preserve"> Переход на федеральные государственные образовательные стандарты на уровне начального общего, основного общего и среднего общего образования (информация)</t>
    </r>
  </si>
  <si>
    <r>
      <rPr>
        <b/>
        <sz val="12"/>
        <rFont val="Times New Roman"/>
        <family val="1"/>
        <charset val="204"/>
      </rPr>
      <t>Контрольное событие 31.</t>
    </r>
    <r>
      <rPr>
        <sz val="12"/>
        <rFont val="Times New Roman"/>
        <family val="1"/>
        <charset val="204"/>
      </rPr>
      <t xml:space="preserve"> Проведен мониторинг реального функционирования коми языка в муниципальных образовательных организациях (информация)</t>
    </r>
  </si>
  <si>
    <r>
      <rPr>
        <b/>
        <sz val="12"/>
        <rFont val="Times New Roman"/>
        <family val="1"/>
        <charset val="204"/>
      </rPr>
      <t>Контрольное событие 32.</t>
    </r>
    <r>
      <rPr>
        <sz val="12"/>
        <rFont val="Times New Roman"/>
        <family val="1"/>
        <charset val="204"/>
      </rPr>
      <t xml:space="preserve"> Обеспечение 100% повышения квалификации педагогических работников, работающих по федеральным государственным образовательным стандартам</t>
    </r>
  </si>
  <si>
    <r>
      <rPr>
        <b/>
        <sz val="12"/>
        <rFont val="Times New Roman"/>
        <family val="1"/>
        <charset val="204"/>
      </rPr>
      <t>Контрольное событие 33.</t>
    </r>
    <r>
      <rPr>
        <sz val="12"/>
        <rFont val="Times New Roman"/>
        <family val="1"/>
        <charset val="204"/>
      </rPr>
      <t xml:space="preserve"> Приемка вневедомственной комиссией 37 общеобразовательных организаций к новому учебному году (Приказ по итогам готовности ОО к новому учебному году и работе в зимних условиях)</t>
    </r>
  </si>
  <si>
    <r>
      <rPr>
        <b/>
        <sz val="12"/>
        <rFont val="Times New Roman"/>
        <family val="1"/>
        <charset val="204"/>
      </rPr>
      <t>Мероприятие 2.1.2.2.</t>
    </r>
    <r>
      <rPr>
        <sz val="12"/>
        <rFont val="Times New Roman"/>
        <family val="1"/>
        <charset val="204"/>
      </rPr>
      <t xml:space="preserve"> Организация предоставления дополнительного образования детей в муниципальных организациях дополнительного образования детей</t>
    </r>
  </si>
  <si>
    <t>14.4.</t>
  </si>
  <si>
    <r>
      <rPr>
        <b/>
        <sz val="12"/>
        <rFont val="Times New Roman"/>
        <family val="1"/>
        <charset val="204"/>
      </rPr>
      <t>Контрольное событие 38.</t>
    </r>
    <r>
      <rPr>
        <sz val="12"/>
        <rFont val="Times New Roman"/>
        <family val="1"/>
        <charset val="204"/>
      </rPr>
      <t xml:space="preserve"> Проведены работы по обустройству пандусов и входных групп в муниципальных общеобразовательных организациях (информация о выполненных работах)</t>
    </r>
  </si>
  <si>
    <t xml:space="preserve">4 квартал 2022 </t>
  </si>
  <si>
    <r>
      <rPr>
        <b/>
        <sz val="12"/>
        <rFont val="Times New Roman"/>
        <family val="1"/>
        <charset val="204"/>
      </rPr>
      <t>Контрольное событие 39.</t>
    </r>
    <r>
      <rPr>
        <sz val="12"/>
        <rFont val="Times New Roman"/>
        <family val="1"/>
        <charset val="204"/>
      </rPr>
      <t xml:space="preserve"> Выполнены мероприятия по организации питания обучающихся 1 - 4 классов в части показателя в соответствии с Соглашением на предоставление субсидии на организацию питания (Постановление администрации МО ГО "Сыктывкар" об организации питания обучающихся в муниципальных общеобразовательных организациях)</t>
    </r>
  </si>
  <si>
    <r>
      <rPr>
        <b/>
        <sz val="12"/>
        <rFont val="Times New Roman"/>
        <family val="1"/>
        <charset val="204"/>
      </rPr>
      <t>Контрольное событие 40.</t>
    </r>
    <r>
      <rPr>
        <sz val="12"/>
        <rFont val="Times New Roman"/>
        <family val="1"/>
        <charset val="204"/>
      </rPr>
      <t xml:space="preserve"> Выполнены мероприятия по организации питания обучающихся 5 - 11 классов (Постановление администрации МО ГО "Сыктывкар" об организации питания обучающихся в муниципальных общеобразовательных организациях)</t>
    </r>
  </si>
  <si>
    <t xml:space="preserve">3 квартал 2022 </t>
  </si>
  <si>
    <r>
      <rPr>
        <b/>
        <sz val="12"/>
        <rFont val="Times New Roman"/>
        <family val="1"/>
        <charset val="204"/>
      </rPr>
      <t xml:space="preserve">Мероприятие 2.2.1.3. </t>
    </r>
    <r>
      <rPr>
        <sz val="12"/>
        <rFont val="Times New Roman"/>
        <family val="1"/>
        <charset val="204"/>
      </rPr>
      <t>Реализация планов по повышению противопожарной безопасности общеобразовательных организаций</t>
    </r>
  </si>
  <si>
    <r>
      <rPr>
        <b/>
        <sz val="12"/>
        <rFont val="Times New Roman"/>
        <family val="1"/>
        <charset val="204"/>
      </rPr>
      <t>Контрольное событие 45.</t>
    </r>
    <r>
      <rPr>
        <sz val="12"/>
        <rFont val="Times New Roman"/>
        <family val="1"/>
        <charset val="204"/>
      </rPr>
      <t xml:space="preserve"> Проведены работ по повышению энергетической эффективности (Приказ об итогах подготовки муниципальных образовательных организаций к новому учебному году)</t>
    </r>
  </si>
  <si>
    <r>
      <t xml:space="preserve">Мероприятие 2.2.5.1. </t>
    </r>
    <r>
      <rPr>
        <sz val="12"/>
        <rFont val="Times New Roman"/>
        <family val="1"/>
        <charset val="204"/>
      </rPr>
      <t>Строительство корпуса школы на территории МОУ "СОШ N 3" по адресу г. Сыктывкар, ул. Тентюковская, 353</t>
    </r>
  </si>
  <si>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МОУ "СОШ N 3" Киваева Г.В. и.о. директора МБУ "ЦОД ОО" Самонова А.П.</t>
  </si>
  <si>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МОУ "СОШ N 3" Киваева Г.В. и.о. директора МБУ "ЦОД ОО" Самонова А.П.
</t>
  </si>
  <si>
    <r>
      <t xml:space="preserve">Мероприятие 2.2.5.2. </t>
    </r>
    <r>
      <rPr>
        <sz val="12"/>
        <rFont val="Times New Roman"/>
        <family val="1"/>
        <charset val="204"/>
      </rPr>
      <t>Строительство корпуса школы на территории МАОУ "СОШ N 38" по адресу г. Сыктывкар, ул. Коммунистическая, 74</t>
    </r>
  </si>
  <si>
    <t xml:space="preserve">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МАОУ "СОШ N 38" Аверина Н.М., и.о. директора МБУ "ЦОД ОО" Самонова А.П.
</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</si>
  <si>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Директор МАОУ "СОШ N 38" Аверина Н.М., и.о. директора МБУ "ЦОД ОО" Самонова А.П.</t>
  </si>
  <si>
    <r>
      <t xml:space="preserve">Основное мероприятие 2.2.8. </t>
    </r>
    <r>
      <rPr>
        <sz val="12"/>
        <rFont val="Times New Roman"/>
        <family val="1"/>
        <charset val="204"/>
      </rPr>
      <t>Обеспечение персонифицированного финансирования дополнительного образования детей</t>
    </r>
  </si>
  <si>
    <t>Заместитель начальника управления образования администрации МО ГО "Сыктывкар" Геллерт Е.Е., начальник отдела воспитания, дополнительного образования и молодежной политики управления образования администрации МО ГО "Сыктывкар" Аюгова М.М.</t>
  </si>
  <si>
    <t>Начальник отдела воспитания, дополнительного образования и молодежной политики управления образования администрации МО ГО "Сыктывкар" Аюгова М.М., главный бухгалтер управления образования администрации МО ГО "Сыктывкар" Комарова Л.А., и.о. директора МБУ "ЦОД ОО" Самонова А.П.</t>
  </si>
  <si>
    <t>Начальник отдела воспитания, дополнительного образования и молодежной политики управления образования администрации МО ГО "Сыктывкар" Аюгова М.М., директор МАУ "МЦ г. Сыктывкара" Рочева Т.Н.</t>
  </si>
  <si>
    <t>Ежемесячно</t>
  </si>
  <si>
    <t>Ежеквартально</t>
  </si>
  <si>
    <t>Подпрограмма 4 "Обеспечение создания условий для реализации муниципальной программы"</t>
  </si>
  <si>
    <r>
      <rPr>
        <b/>
        <sz val="12"/>
        <rFont val="Times New Roman"/>
        <family val="1"/>
        <charset val="204"/>
      </rPr>
      <t>Основное мероприятие 4.1.1.</t>
    </r>
    <r>
      <rPr>
        <sz val="12"/>
        <rFont val="Times New Roman"/>
        <family val="1"/>
        <charset val="204"/>
      </rPr>
      <t xml:space="preserve"> Обеспечение функций муниципальных органов, в том числе территориальных органов</t>
    </r>
  </si>
  <si>
    <r>
      <rPr>
        <b/>
        <sz val="12"/>
        <rFont val="Times New Roman"/>
        <family val="1"/>
        <charset val="204"/>
      </rPr>
      <t>Основное мероприятие 4.1.2.</t>
    </r>
    <r>
      <rPr>
        <sz val="12"/>
        <rFont val="Times New Roman"/>
        <family val="1"/>
        <charset val="204"/>
      </rPr>
      <t xml:space="preserve"> Реализация прочих функций, связанных с муниципальным управлением</t>
    </r>
  </si>
  <si>
    <r>
      <rPr>
        <b/>
        <sz val="12"/>
        <rFont val="Times New Roman"/>
        <family val="1"/>
        <charset val="204"/>
      </rPr>
      <t>Основное мероприятие 4.1.3.</t>
    </r>
    <r>
      <rPr>
        <sz val="12"/>
        <rFont val="Times New Roman"/>
        <family val="1"/>
        <charset val="204"/>
      </rPr>
      <t xml:space="preserve"> Обеспечение деятельности (оказание услуг) муниципальных учреждений (организаций)</t>
    </r>
  </si>
  <si>
    <r>
      <rPr>
        <b/>
        <sz val="12"/>
        <rFont val="Times New Roman"/>
        <family val="1"/>
        <charset val="204"/>
      </rPr>
      <t xml:space="preserve">Основное мероприятие 4.1.4. </t>
    </r>
    <r>
      <rPr>
        <sz val="12"/>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</si>
  <si>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 xml:space="preserve">Основное мероприятие 4.1.5. </t>
    </r>
    <r>
      <rPr>
        <sz val="12"/>
        <rFont val="Times New Roman"/>
        <family val="1"/>
        <charset val="204"/>
      </rPr>
      <t>Создание условий для функционирования муниципальных учреждений (организаций)</t>
    </r>
  </si>
  <si>
    <r>
      <rPr>
        <b/>
        <sz val="12"/>
        <rFont val="Times New Roman"/>
        <family val="1"/>
        <charset val="204"/>
      </rPr>
      <t>Основное мероприятие 1.1.1</t>
    </r>
    <r>
      <rPr>
        <sz val="12"/>
        <rFont val="Times New Roman"/>
        <family val="1"/>
        <charset val="204"/>
      </rPr>
      <t>. Обеспечение деятельности (оказание услуг) муниципальных учреждений (организаций)</t>
    </r>
  </si>
  <si>
    <r>
      <rPr>
        <b/>
        <sz val="12"/>
        <rFont val="Times New Roman"/>
        <family val="1"/>
        <charset val="204"/>
      </rPr>
      <t>Контрольное событие 1.</t>
    </r>
    <r>
      <rPr>
        <sz val="12"/>
        <rFont val="Times New Roman"/>
        <family val="1"/>
        <charset val="204"/>
      </rPr>
      <t xml:space="preserve"> Проведен мониторинг выполнения муниципального задания  муниципальными образовательными организациями
</t>
    </r>
  </si>
  <si>
    <r>
      <rPr>
        <b/>
        <sz val="12"/>
        <rFont val="Times New Roman"/>
        <family val="1"/>
        <charset val="204"/>
      </rPr>
      <t xml:space="preserve">Мероприятие 1.1.1.3. </t>
    </r>
    <r>
      <rPr>
        <sz val="12"/>
        <rFont val="Times New Roman"/>
        <family val="1"/>
        <charset val="204"/>
      </rPr>
      <t xml:space="preserve">Обеспечение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t>
    </r>
  </si>
  <si>
    <r>
      <rPr>
        <b/>
        <sz val="12"/>
        <rFont val="Times New Roman"/>
        <family val="1"/>
        <charset val="204"/>
      </rPr>
      <t xml:space="preserve">Контрольное событие 3. </t>
    </r>
    <r>
      <rPr>
        <sz val="12"/>
        <rFont val="Times New Roman"/>
        <family val="1"/>
        <charset val="204"/>
      </rPr>
      <t xml:space="preserve">Проведен 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t>
    </r>
  </si>
  <si>
    <r>
      <rPr>
        <b/>
        <sz val="12"/>
        <rFont val="Times New Roman"/>
        <family val="1"/>
        <charset val="204"/>
      </rPr>
      <t xml:space="preserve">Контрольное событие 4. </t>
    </r>
    <r>
      <rPr>
        <sz val="12"/>
        <rFont val="Times New Roman"/>
        <family val="1"/>
        <charset val="204"/>
      </rPr>
      <t xml:space="preserve">Проведен мониторинг соблюдения лицензионных требований и принятых мер по устранению выявленных нарушений в муниципальных дошкольных образовательных организациях
</t>
    </r>
  </si>
  <si>
    <r>
      <rPr>
        <b/>
        <sz val="12"/>
        <rFont val="Times New Roman"/>
        <family val="1"/>
        <charset val="204"/>
      </rPr>
      <t xml:space="preserve">Контрольное событие 15. </t>
    </r>
    <r>
      <rPr>
        <sz val="12"/>
        <rFont val="Times New Roman"/>
        <family val="1"/>
        <charset val="204"/>
      </rPr>
      <t>Проведен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t>
    </r>
  </si>
  <si>
    <r>
      <rPr>
        <b/>
        <sz val="12"/>
        <rFont val="Times New Roman"/>
        <family val="1"/>
        <charset val="204"/>
      </rPr>
      <t>Контрольное событие 16.</t>
    </r>
    <r>
      <rPr>
        <sz val="12"/>
        <rFont val="Times New Roman"/>
        <family val="1"/>
        <charset val="204"/>
      </rPr>
      <t xml:space="preserve"> Проведен мониторинг выполнения работ муниципальными дошкольными образовательными организациями по обеспечению антитеррористической защищенности</t>
    </r>
  </si>
  <si>
    <r>
      <rPr>
        <b/>
        <sz val="12"/>
        <rFont val="Times New Roman"/>
        <family val="1"/>
        <charset val="204"/>
      </rPr>
      <t xml:space="preserve">Контрольное событие 18. </t>
    </r>
    <r>
      <rPr>
        <sz val="12"/>
        <rFont val="Times New Roman"/>
        <family val="1"/>
        <charset val="204"/>
      </rPr>
      <t xml:space="preserve">Проведен мониторинг предоставления услуг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
</t>
    </r>
  </si>
  <si>
    <r>
      <rPr>
        <b/>
        <sz val="12"/>
        <rFont val="Times New Roman"/>
        <family val="1"/>
        <charset val="204"/>
      </rPr>
      <t xml:space="preserve">Основное мероприятие 1.1.9. </t>
    </r>
    <r>
      <rPr>
        <sz val="12"/>
        <rFont val="Times New Roman"/>
        <family val="1"/>
        <charset val="204"/>
      </rPr>
      <t>Финансовая поддержка юридических лиц и индивидуальных предпринимателей, оказывающих услугу по дошкольному образованию и (или) присмотру и уходу за детьми</t>
    </r>
  </si>
  <si>
    <r>
      <rPr>
        <b/>
        <sz val="12"/>
        <rFont val="Times New Roman"/>
        <family val="1"/>
        <charset val="204"/>
      </rPr>
      <t xml:space="preserve">Контрольное событие 19. </t>
    </r>
    <r>
      <rPr>
        <sz val="12"/>
        <rFont val="Times New Roman"/>
        <family val="1"/>
        <charset val="204"/>
      </rPr>
      <t xml:space="preserve">Проведена экспертиза заявок, полученных от претендентов на получение субсидии юридическим лицам и индивидуальным предпринимателям, оказывающим по реализации основных образовательных программ дошкольного образования за фиксированную для родителей (законных представителей) детей плату, не превышающую максимальный размер родительской платы, установленной для муниципальных дошкольных образовательных организаций
</t>
    </r>
  </si>
  <si>
    <r>
      <rPr>
        <b/>
        <sz val="12"/>
        <rFont val="Times New Roman"/>
        <family val="1"/>
        <charset val="204"/>
      </rPr>
      <t xml:space="preserve">Контрольное событие 20. </t>
    </r>
    <r>
      <rPr>
        <sz val="12"/>
        <rFont val="Times New Roman"/>
        <family val="1"/>
        <charset val="204"/>
      </rPr>
      <t xml:space="preserve">Заключено соглашение на предоставление субсидии юридическим лицам и индивидуальным предпринимателям, оказывающим услугу по реализации основных образовательных программ дошкольного образования за фиксированную для родителей (законных представителей) детей плату, не превышающую максимальный размер родительской платы, установленной для муниципальных дошкольных образовательных организаций
</t>
    </r>
  </si>
  <si>
    <r>
      <rPr>
        <b/>
        <sz val="12"/>
        <rFont val="Times New Roman"/>
        <family val="1"/>
        <charset val="204"/>
      </rPr>
      <t xml:space="preserve">Контрольное событие 21. </t>
    </r>
    <r>
      <rPr>
        <sz val="12"/>
        <rFont val="Times New Roman"/>
        <family val="1"/>
        <charset val="204"/>
      </rPr>
      <t xml:space="preserve">Проведен анализ результатов деятельности базовых дошкольных образовательных организаций и городских методических объединений
</t>
    </r>
  </si>
  <si>
    <r>
      <rPr>
        <b/>
        <sz val="12"/>
        <rFont val="Times New Roman"/>
        <family val="1"/>
        <charset val="204"/>
      </rPr>
      <t xml:space="preserve">Контрольное событие 22. </t>
    </r>
    <r>
      <rPr>
        <sz val="12"/>
        <rFont val="Times New Roman"/>
        <family val="1"/>
        <charset val="204"/>
      </rPr>
      <t xml:space="preserve">Проведен мониторинг участия педагогических работников в муниципальных конкурсах профессионального мастерства
</t>
    </r>
  </si>
  <si>
    <r>
      <t xml:space="preserve">Мероприятие 1.2.3.1. </t>
    </r>
    <r>
      <rPr>
        <sz val="12"/>
        <rFont val="Times New Roman"/>
        <family val="1"/>
        <charset val="204"/>
      </rPr>
      <t xml:space="preserve">Проведение муниципальных мероприятий для детей по различным направлениям
</t>
    </r>
  </si>
  <si>
    <t xml:space="preserve">Начальник отдела экономического анализа и прогнозирования Управления дошкольного образования администрации
МО ГО «Сыктывкар» Гуторова О.В.
</t>
  </si>
  <si>
    <t xml:space="preserve">Консультант отдела экономического анализа и прогнозирования Управления дошкольного образования администрации
МО ГО «Сыктывкар» Куликова С.С.
</t>
  </si>
  <si>
    <t xml:space="preserve">Начальник отдела развития дошкольного образования и инноваций Управления дошкольного образования администрации
МО ГО «Сыктывкар» Коданева Е.Н.
</t>
  </si>
  <si>
    <t xml:space="preserve">Начальник отдела предоставления муниципальных услуг Управления дошкольного образования администрации
МО ГО «Сыктывкар» Кохтенко Л.Н.
</t>
  </si>
  <si>
    <t>Начальник управления бюджетного учреждения "УКС МО ГО "Сыктывкар"Садовский А.В.</t>
  </si>
  <si>
    <t xml:space="preserve">Начальник управления бюджетного учреждения
«УКС МО ГО «Сыктывкар» Садовский А.В.
</t>
  </si>
  <si>
    <t xml:space="preserve">Заместитель начальника отдела обеспечения комплексной безопасности  Управления дошкольного образования администрации
МО ГО «Сыктывкар» Выучейская А.Ф.
</t>
  </si>
  <si>
    <t xml:space="preserve">Начальник отдела развития дошкольного образования и инноваций Управления дошкольного образования администрации МО ГО «Сыктывкар» Коданева Е.Н.
</t>
  </si>
  <si>
    <r>
      <rPr>
        <b/>
        <sz val="12"/>
        <rFont val="Times New Roman"/>
        <family val="1"/>
        <charset val="204"/>
      </rPr>
      <t>Контрольное событие 24.</t>
    </r>
    <r>
      <rPr>
        <sz val="12"/>
        <rFont val="Times New Roman"/>
        <family val="1"/>
        <charset val="204"/>
      </rPr>
      <t xml:space="preserve"> Проведен мониторинг участия руководящих и педагогических работников муниципальных дошкольных образовательных организаций в республиканских и всероссийских мероприятиях по выявлению, распространению и поддержке инновационного опыта
</t>
    </r>
  </si>
  <si>
    <r>
      <rPr>
        <b/>
        <sz val="12"/>
        <rFont val="Times New Roman"/>
        <family val="1"/>
        <charset val="204"/>
      </rPr>
      <t xml:space="preserve">Контрольное событие 26. </t>
    </r>
    <r>
      <rPr>
        <sz val="12"/>
        <rFont val="Times New Roman"/>
        <family val="1"/>
        <charset val="204"/>
      </rPr>
      <t xml:space="preserve">Проведен мониторинг предоставления дополнительного образования в муниципальных дошкольных образовательных организациях
</t>
    </r>
  </si>
  <si>
    <r>
      <t xml:space="preserve">Контрольное событие 27. </t>
    </r>
    <r>
      <rPr>
        <sz val="12"/>
        <rFont val="Times New Roman"/>
        <family val="1"/>
        <charset val="204"/>
      </rPr>
      <t>Приемка вневедомственной комиссией 37 общеобразовательных организаций к новому учебному году (Акты проверки готовности общеобразовательных организаций к новому учебному году и работе в зимних условиях)</t>
    </r>
    <r>
      <rPr>
        <b/>
        <sz val="12"/>
        <rFont val="Times New Roman"/>
        <family val="1"/>
        <charset val="204"/>
      </rPr>
      <t xml:space="preserve">
</t>
    </r>
  </si>
  <si>
    <t>3 квартал 2022</t>
  </si>
  <si>
    <r>
      <t xml:space="preserve">Контрольное событие 28. </t>
    </r>
    <r>
      <rPr>
        <sz val="12"/>
        <rFont val="Times New Roman"/>
        <family val="1"/>
        <charset val="204"/>
      </rPr>
      <t xml:space="preserve">Обеспечение выполнения 37  муниципальных заданий муниципальными общеобразовательными организациями (отчет о выполнение муниципальных заданий) </t>
    </r>
  </si>
  <si>
    <r>
      <rPr>
        <b/>
        <sz val="12"/>
        <color theme="1"/>
        <rFont val="Times New Roman"/>
        <family val="1"/>
        <charset val="204"/>
      </rPr>
      <t>Контрольное событие 35.</t>
    </r>
    <r>
      <rPr>
        <sz val="12"/>
        <color theme="1"/>
        <rFont val="Times New Roman"/>
        <family val="1"/>
        <charset val="204"/>
      </rPr>
      <t xml:space="preserve"> Обеспечено функционирование муниципальных организаций дополнительного образования (отчет о выполнении муниципальных заданий)</t>
    </r>
  </si>
  <si>
    <r>
      <rPr>
        <b/>
        <sz val="12"/>
        <color theme="1"/>
        <rFont val="Times New Roman"/>
        <family val="1"/>
        <charset val="204"/>
      </rPr>
      <t xml:space="preserve">Контрольное событие 34. </t>
    </r>
    <r>
      <rPr>
        <sz val="12"/>
        <color theme="1"/>
        <rFont val="Times New Roman"/>
        <family val="1"/>
        <charset val="204"/>
      </rPr>
      <t xml:space="preserve">Вневедомственной комиссией принято 8 образовательных организаций к новому учебному году (Приказ по итогам готовности ОО к новому учебному году и работе в зимних условиях)
</t>
    </r>
  </si>
  <si>
    <r>
      <rPr>
        <b/>
        <sz val="12"/>
        <rFont val="Times New Roman"/>
        <family val="1"/>
        <charset val="204"/>
      </rPr>
      <t xml:space="preserve">Мероприятие 2.1.2.3. </t>
    </r>
    <r>
      <rPr>
        <sz val="12"/>
        <rFont val="Times New Roman"/>
        <family val="1"/>
        <charset val="204"/>
      </rPr>
      <t xml:space="preserve">Оплата муниципальными учреждениями расходов по коммунальным услугам
</t>
    </r>
  </si>
  <si>
    <r>
      <rPr>
        <b/>
        <sz val="12"/>
        <rFont val="Times New Roman"/>
        <family val="1"/>
        <charset val="204"/>
      </rPr>
      <t xml:space="preserve">Контрольное событие 36. </t>
    </r>
    <r>
      <rPr>
        <sz val="12"/>
        <rFont val="Times New Roman"/>
        <family val="1"/>
        <charset val="204"/>
      </rPr>
      <t xml:space="preserve">Своевременно выполнены условия действующих договоров по обращению с твердыми коммунальными отходами
</t>
    </r>
  </si>
  <si>
    <r>
      <rPr>
        <b/>
        <sz val="12"/>
        <rFont val="Times New Roman"/>
        <family val="1"/>
        <charset val="204"/>
      </rPr>
      <t xml:space="preserve">Мероприятие 2.1.2.4. </t>
    </r>
    <r>
      <rPr>
        <sz val="12"/>
        <rFont val="Times New Roman"/>
        <family val="1"/>
        <charset val="204"/>
      </rPr>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r>
  </si>
  <si>
    <r>
      <rPr>
        <b/>
        <sz val="12"/>
        <rFont val="Times New Roman"/>
        <family val="1"/>
        <charset val="204"/>
      </rPr>
      <t xml:space="preserve">Контрольное событие 37. </t>
    </r>
    <r>
      <rPr>
        <sz val="12"/>
        <rFont val="Times New Roman"/>
        <family val="1"/>
        <charset val="204"/>
      </rPr>
      <t xml:space="preserve">Обеспечено выполнения Соглашения по предоставлению выплат за клссное руководство 
</t>
    </r>
  </si>
  <si>
    <r>
      <rPr>
        <b/>
        <sz val="12"/>
        <rFont val="Times New Roman"/>
        <family val="1"/>
        <charset val="204"/>
      </rPr>
      <t xml:space="preserve">Контрольное событие 41. </t>
    </r>
    <r>
      <rPr>
        <sz val="12"/>
        <rFont val="Times New Roman"/>
        <family val="1"/>
        <charset val="204"/>
      </rPr>
      <t xml:space="preserve">Выполнены текущие ремонтные работы (Акты проверки готовности общеобразовательных организаций к новому учебному году и работе в зимних условиях)
</t>
    </r>
  </si>
  <si>
    <r>
      <rPr>
        <b/>
        <sz val="12"/>
        <rFont val="Times New Roman"/>
        <family val="1"/>
        <charset val="204"/>
      </rPr>
      <t xml:space="preserve">Контрольное событие 42. </t>
    </r>
    <r>
      <rPr>
        <sz val="12"/>
        <rFont val="Times New Roman"/>
        <family val="1"/>
        <charset val="204"/>
      </rPr>
      <t xml:space="preserve">Вневедомственной комиссией приняты 37 общеобразовательных организаций к новому учебному году (Приказ по итогам готовности ОО к новому учебному году и работе в зимних условиях)
</t>
    </r>
  </si>
  <si>
    <r>
      <rPr>
        <b/>
        <sz val="12"/>
        <rFont val="Times New Roman"/>
        <family val="1"/>
        <charset val="204"/>
      </rPr>
      <t xml:space="preserve">Контрольное событие 43. </t>
    </r>
    <r>
      <rPr>
        <sz val="12"/>
        <rFont val="Times New Roman"/>
        <family val="1"/>
        <charset val="204"/>
      </rPr>
      <t xml:space="preserve">Проведен мониторинг выполнения работ муниципальными общеобразовательными организациями по обеспечению антитеррористической защищенности
</t>
    </r>
  </si>
  <si>
    <r>
      <rPr>
        <b/>
        <sz val="12"/>
        <rFont val="Times New Roman"/>
        <family val="1"/>
        <charset val="204"/>
      </rPr>
      <t xml:space="preserve">Контрольное событие 44. </t>
    </r>
    <r>
      <rPr>
        <sz val="12"/>
        <rFont val="Times New Roman"/>
        <family val="1"/>
        <charset val="204"/>
      </rPr>
      <t xml:space="preserve">Проведен мониторинг выполнения работ по полученным предписаниям органами пожарного надзора муниципальными общеобразовательными организациями по обеспечению пожарной безопасности
</t>
    </r>
  </si>
  <si>
    <r>
      <rPr>
        <b/>
        <sz val="12"/>
        <rFont val="Times New Roman"/>
        <family val="1"/>
        <charset val="204"/>
      </rPr>
      <t xml:space="preserve">Контрольное событие 46. </t>
    </r>
    <r>
      <rPr>
        <sz val="12"/>
        <rFont val="Times New Roman"/>
        <family val="1"/>
        <charset val="204"/>
      </rPr>
      <t xml:space="preserve">Проведены работ по обустройству беспрепятственного доступа маломобильных групп населения в муниципальные общеобразовательные организации
</t>
    </r>
  </si>
  <si>
    <r>
      <rPr>
        <b/>
        <sz val="12"/>
        <rFont val="Times New Roman"/>
        <family val="1"/>
        <charset val="204"/>
      </rPr>
      <t xml:space="preserve">Мероприятие 2.2.1.6. </t>
    </r>
    <r>
      <rPr>
        <sz val="12"/>
        <rFont val="Times New Roman"/>
        <family val="1"/>
        <charset val="204"/>
      </rPr>
      <t xml:space="preserve">Реализация народных проектов 
в рамках реализации проекта «Народный бюджет» в Республике Коми
</t>
    </r>
  </si>
  <si>
    <r>
      <rPr>
        <b/>
        <sz val="12"/>
        <rFont val="Times New Roman"/>
        <family val="1"/>
        <charset val="204"/>
      </rPr>
      <t xml:space="preserve">Контрольное событие 47. </t>
    </r>
    <r>
      <rPr>
        <sz val="12"/>
        <rFont val="Times New Roman"/>
        <family val="1"/>
        <charset val="204"/>
      </rPr>
      <t xml:space="preserve">Реализованы муниципальными образовательными организациями региональные проекты «Народный бюджет» в сфере образования на территории МО ГО «Сыктывкар» в 2022 году
</t>
    </r>
  </si>
  <si>
    <r>
      <rPr>
        <b/>
        <sz val="12"/>
        <rFont val="Times New Roman"/>
        <family val="1"/>
        <charset val="204"/>
      </rPr>
      <t xml:space="preserve">Контрольное событие 48. </t>
    </r>
    <r>
      <rPr>
        <sz val="12"/>
        <rFont val="Times New Roman"/>
        <family val="1"/>
        <charset val="204"/>
      </rPr>
      <t xml:space="preserve">Реализованы муниципальными образовательными организациями проекты школьного инициативного бюджетирования «Народный бюджет в школе» в 2022 году
</t>
    </r>
  </si>
  <si>
    <r>
      <rPr>
        <b/>
        <sz val="12"/>
        <rFont val="Times New Roman"/>
        <family val="1"/>
        <charset val="204"/>
      </rPr>
      <t xml:space="preserve">Контрольное событие 49. </t>
    </r>
    <r>
      <rPr>
        <sz val="12"/>
        <rFont val="Times New Roman"/>
        <family val="1"/>
        <charset val="204"/>
      </rPr>
      <t>Сохранен уровнь заработной платы педагогических работников муниципальных общеобразовательных организаций на уровне средней заработной платы по Республике Коми</t>
    </r>
  </si>
  <si>
    <r>
      <rPr>
        <b/>
        <sz val="12"/>
        <rFont val="Times New Roman"/>
        <family val="1"/>
        <charset val="204"/>
      </rPr>
      <t xml:space="preserve">Контрольное событие 50. </t>
    </r>
    <r>
      <rPr>
        <sz val="12"/>
        <rFont val="Times New Roman"/>
        <family val="1"/>
        <charset val="204"/>
      </rPr>
      <t xml:space="preserve">Сохранен уровнь заработной платы педагогических работников муниципальных организаций дополнительного образования детей на уровне средней заработной платы по Республике Коми 
</t>
    </r>
  </si>
  <si>
    <r>
      <t xml:space="preserve">Основное мероприятие 2.2.5 </t>
    </r>
    <r>
      <rPr>
        <sz val="12"/>
        <rFont val="Times New Roman"/>
        <family val="1"/>
        <charset val="204"/>
      </rPr>
      <t>"Строительство и реконструкция объектов общего и дополнительного образования, в том числе в рамках реализации мероприятий регионального проекта "Современная школа"</t>
    </r>
    <r>
      <rPr>
        <b/>
        <sz val="12"/>
        <rFont val="Times New Roman"/>
        <family val="1"/>
        <charset val="204"/>
      </rPr>
      <t xml:space="preserve">
</t>
    </r>
  </si>
  <si>
    <r>
      <t xml:space="preserve">Контрольное событие 51. </t>
    </r>
    <r>
      <rPr>
        <sz val="12"/>
        <rFont val="Times New Roman"/>
        <family val="1"/>
        <charset val="204"/>
      </rPr>
      <t xml:space="preserve">Получено положительное заключение государственной экспертизы разработанной проектно-сметной документации на строительство корпуса школы на территории МОУ "СОШ N 3" по адресу г. Сыктывкар, ул. Тентюковская, 353
</t>
    </r>
  </si>
  <si>
    <r>
      <rPr>
        <b/>
        <sz val="12"/>
        <rFont val="Times New Roman"/>
        <family val="1"/>
        <charset val="204"/>
      </rPr>
      <t xml:space="preserve">Контрольное событие 52. </t>
    </r>
    <r>
      <rPr>
        <sz val="12"/>
        <rFont val="Times New Roman"/>
        <family val="1"/>
        <charset val="204"/>
      </rPr>
      <t xml:space="preserve">Получено положительное заключение государственной экспертизы разработанной проектно-сметной документации на строительство корпуса школы на территории МАОУ "СОШ N 38" по адресу г. Сыктывкар, ул. Коммунистическая, 74
</t>
    </r>
  </si>
  <si>
    <r>
      <t xml:space="preserve">Мероприятие 2.2.5.3. </t>
    </r>
    <r>
      <rPr>
        <sz val="12"/>
        <rFont val="Times New Roman"/>
        <family val="1"/>
        <charset val="204"/>
      </rPr>
      <t xml:space="preserve">Выполнение мероприятий по изъятию земельных участков для строительства корпуса школы на 600 мест в районе улиц Орджоникидзе-Карла Маркса-Красных партизан </t>
    </r>
    <r>
      <rPr>
        <b/>
        <sz val="12"/>
        <rFont val="Times New Roman"/>
        <family val="1"/>
        <charset val="204"/>
      </rPr>
      <t xml:space="preserve">
</t>
    </r>
  </si>
  <si>
    <r>
      <rPr>
        <b/>
        <sz val="12"/>
        <rFont val="Times New Roman"/>
        <family val="1"/>
        <charset val="204"/>
      </rPr>
      <t xml:space="preserve">Контрольное событие 53. </t>
    </r>
    <r>
      <rPr>
        <sz val="12"/>
        <rFont val="Times New Roman"/>
        <family val="1"/>
        <charset val="204"/>
      </rPr>
      <t xml:space="preserve">Проведено изъятие земельных участков и объектов недвижимости для строительства объекта
 </t>
    </r>
    <r>
      <rPr>
        <b/>
        <sz val="12"/>
        <rFont val="Times New Roman"/>
        <family val="1"/>
        <charset val="204"/>
      </rPr>
      <t xml:space="preserve">
</t>
    </r>
    <r>
      <rPr>
        <sz val="12"/>
        <rFont val="Times New Roman"/>
        <family val="1"/>
        <charset val="204"/>
      </rPr>
      <t xml:space="preserve">
</t>
    </r>
  </si>
  <si>
    <r>
      <rPr>
        <b/>
        <sz val="12"/>
        <rFont val="Times New Roman"/>
        <family val="1"/>
        <charset val="204"/>
      </rPr>
      <t xml:space="preserve">Контрольное событие 54. </t>
    </r>
    <r>
      <rPr>
        <sz val="12"/>
        <rFont val="Times New Roman"/>
        <family val="1"/>
        <charset val="204"/>
      </rPr>
      <t>Проведен мониторинг скорости Интернет-соединения в образовательных организациях</t>
    </r>
  </si>
  <si>
    <r>
      <rPr>
        <b/>
        <sz val="12"/>
        <rFont val="Times New Roman"/>
        <family val="1"/>
        <charset val="204"/>
      </rPr>
      <t xml:space="preserve">Контрольное событие 55. </t>
    </r>
    <r>
      <rPr>
        <sz val="12"/>
        <rFont val="Times New Roman"/>
        <family val="1"/>
        <charset val="204"/>
      </rPr>
      <t xml:space="preserve">Проведен мониторинг проведения оценки мероприятий в системе персонифицированного финансирования дополнительного образования детей муниципальных учреждений дополнительного образования в МО ГО "Сыктывкар" в сфере образования
</t>
    </r>
  </si>
  <si>
    <r>
      <rPr>
        <b/>
        <sz val="12"/>
        <rFont val="Times New Roman"/>
        <family val="1"/>
        <charset val="204"/>
      </rPr>
      <t xml:space="preserve">Контрольное событие 56. </t>
    </r>
    <r>
      <rPr>
        <sz val="12"/>
        <rFont val="Times New Roman"/>
        <family val="1"/>
        <charset val="204"/>
      </rPr>
      <t xml:space="preserve">Выплачена ежемесячная денежная компенсация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t>
    </r>
  </si>
  <si>
    <r>
      <rPr>
        <b/>
        <sz val="12"/>
        <rFont val="Times New Roman"/>
        <family val="1"/>
        <charset val="204"/>
      </rPr>
      <t xml:space="preserve">Основное мероприятие 3.1.1. </t>
    </r>
    <r>
      <rPr>
        <sz val="12"/>
        <rFont val="Times New Roman"/>
        <family val="1"/>
        <charset val="204"/>
      </rPr>
      <t>Осуществление процесса оздоровления и отдыха детей</t>
    </r>
  </si>
  <si>
    <r>
      <rPr>
        <b/>
        <sz val="12"/>
        <rFont val="Times New Roman"/>
        <family val="1"/>
        <charset val="204"/>
      </rPr>
      <t xml:space="preserve">Контрольное событие 57. </t>
    </r>
    <r>
      <rPr>
        <sz val="12"/>
        <rFont val="Times New Roman"/>
        <family val="1"/>
        <charset val="204"/>
      </rPr>
      <t xml:space="preserve">Открыты оздоровительные лагеря с дневным пребыванием на базе муниципальных образовательных организаций (Мониторинг круглогодичного оздоровления в системе АРИСМО)
</t>
    </r>
  </si>
  <si>
    <t>Ежеквартально до 10 числа месяца, следующего за отчетным кварталом</t>
  </si>
  <si>
    <r>
      <rPr>
        <b/>
        <sz val="12"/>
        <rFont val="Times New Roman"/>
        <family val="1"/>
        <charset val="204"/>
      </rPr>
      <t xml:space="preserve">Контрольное событие 58. </t>
    </r>
    <r>
      <rPr>
        <sz val="12"/>
        <rFont val="Times New Roman"/>
        <family val="1"/>
        <charset val="204"/>
      </rPr>
      <t xml:space="preserve">Скомплектованы группы учащихся в загородные стационарные детские оздоровительные лагеря в соответствии с предоставляемой Министерством образования и молодежной политики Республики Коми квотой 
</t>
    </r>
  </si>
  <si>
    <r>
      <t xml:space="preserve">Контрольное событие 59. </t>
    </r>
    <r>
      <rPr>
        <sz val="12"/>
        <rFont val="Times New Roman"/>
        <family val="1"/>
        <charset val="204"/>
      </rPr>
      <t xml:space="preserve">Организованы молодежные форумы, слеты, сборы </t>
    </r>
    <r>
      <rPr>
        <b/>
        <sz val="12"/>
        <rFont val="Times New Roman"/>
        <family val="1"/>
        <charset val="204"/>
      </rPr>
      <t xml:space="preserve">
</t>
    </r>
  </si>
  <si>
    <r>
      <rPr>
        <b/>
        <sz val="12"/>
        <rFont val="Times New Roman"/>
        <family val="1"/>
        <charset val="204"/>
      </rPr>
      <t xml:space="preserve">Контрольное событие 60. </t>
    </r>
    <r>
      <rPr>
        <sz val="12"/>
        <rFont val="Times New Roman"/>
        <family val="1"/>
        <charset val="204"/>
      </rPr>
      <t xml:space="preserve">Обеспечена деятельность муниципального Центра волонтерства и добровольчества (охват добровольческой деятельности не менее 16 % от общего числа детей и молодежи)
</t>
    </r>
  </si>
  <si>
    <r>
      <rPr>
        <b/>
        <sz val="12"/>
        <rFont val="Times New Roman"/>
        <family val="1"/>
        <charset val="204"/>
      </rPr>
      <t xml:space="preserve">Основное мероприятие 3.3.1. </t>
    </r>
    <r>
      <rPr>
        <sz val="12"/>
        <rFont val="Times New Roman"/>
        <family val="1"/>
        <charset val="204"/>
      </rPr>
      <t>Создание условий для вовлечения молодежи в социальную практику, гражданского образования и патриотического воспитания молодежи, содействие формированию правовых, культурных и нравственных ценностей, стойкого неприятия идеологии терроризма и экстремизма среди молодежи</t>
    </r>
  </si>
  <si>
    <r>
      <rPr>
        <b/>
        <sz val="12"/>
        <rFont val="Times New Roman"/>
        <family val="1"/>
        <charset val="204"/>
      </rPr>
      <t xml:space="preserve">Контрольное событие 61. </t>
    </r>
    <r>
      <rPr>
        <sz val="12"/>
        <rFont val="Times New Roman"/>
        <family val="1"/>
        <charset val="204"/>
      </rPr>
      <t xml:space="preserve">Участие во Всероссийских и республиканских патриотических акциях 
</t>
    </r>
  </si>
  <si>
    <r>
      <rPr>
        <b/>
        <sz val="12"/>
        <rFont val="Times New Roman"/>
        <family val="1"/>
        <charset val="204"/>
      </rPr>
      <t xml:space="preserve">Контрольное событие 62. </t>
    </r>
    <r>
      <rPr>
        <sz val="12"/>
        <rFont val="Times New Roman"/>
        <family val="1"/>
        <charset val="204"/>
      </rPr>
      <t xml:space="preserve">Проведены мероприятия, направленные на гражданское и военно-патриотическое воспитание молодежи, обеспечена деятельность военно-патриотических клубов 
</t>
    </r>
  </si>
  <si>
    <r>
      <rPr>
        <b/>
        <sz val="12"/>
        <rFont val="Times New Roman"/>
        <family val="1"/>
        <charset val="204"/>
      </rPr>
      <t xml:space="preserve">Контрольное событие 63. </t>
    </r>
    <r>
      <rPr>
        <sz val="12"/>
        <rFont val="Times New Roman"/>
        <family val="1"/>
        <charset val="204"/>
      </rPr>
      <t xml:space="preserve">Обеспечение проведенния фестивалей, конкурсов, форумов и конференций (не менее 10 мероприятий), обеспечение деятельности РДШ
</t>
    </r>
  </si>
  <si>
    <r>
      <rPr>
        <b/>
        <sz val="12"/>
        <rFont val="Times New Roman"/>
        <family val="1"/>
        <charset val="204"/>
      </rPr>
      <t xml:space="preserve">Контрольное событие 64. </t>
    </r>
    <r>
      <rPr>
        <sz val="12"/>
        <rFont val="Times New Roman"/>
        <family val="1"/>
        <charset val="204"/>
      </rPr>
      <t xml:space="preserve">Обеспечено функционирование муниципального учреждения по организации работы с молодежью (отчет о выполнении муниципального задания)
</t>
    </r>
  </si>
  <si>
    <r>
      <rPr>
        <b/>
        <sz val="12"/>
        <rFont val="Times New Roman"/>
        <family val="1"/>
        <charset val="204"/>
      </rPr>
      <t xml:space="preserve">Контрольное событие 65. </t>
    </r>
    <r>
      <rPr>
        <sz val="12"/>
        <rFont val="Times New Roman"/>
        <family val="1"/>
        <charset val="204"/>
      </rPr>
      <t xml:space="preserve">Своевременно обеспечены ежемесячные выплаты стипендий учащимся 
</t>
    </r>
  </si>
  <si>
    <r>
      <rPr>
        <b/>
        <sz val="12"/>
        <rFont val="Times New Roman"/>
        <family val="1"/>
        <charset val="204"/>
      </rPr>
      <t xml:space="preserve">Контрольное событие 66. </t>
    </r>
    <r>
      <rPr>
        <sz val="12"/>
        <rFont val="Times New Roman"/>
        <family val="1"/>
        <charset val="204"/>
      </rPr>
      <t xml:space="preserve">Проведены мероприятия, направленные на здоровый образ жизни и профилактику асоциальных проявлений среди несовершеннолетних
</t>
    </r>
  </si>
  <si>
    <r>
      <rPr>
        <b/>
        <sz val="12"/>
        <rFont val="Times New Roman"/>
        <family val="1"/>
        <charset val="204"/>
      </rPr>
      <t xml:space="preserve">Контрольное событие 67. </t>
    </r>
    <r>
      <rPr>
        <sz val="12"/>
        <rFont val="Times New Roman"/>
        <family val="1"/>
        <charset val="204"/>
      </rPr>
      <t xml:space="preserve">Организована деятельность школьных спортивных клубов (не менее 28 клубов)
</t>
    </r>
  </si>
  <si>
    <r>
      <rPr>
        <b/>
        <sz val="12"/>
        <rFont val="Times New Roman"/>
        <family val="1"/>
        <charset val="204"/>
      </rPr>
      <t>Мероприятие 1.1.4.1</t>
    </r>
    <r>
      <rPr>
        <sz val="12"/>
        <rFont val="Times New Roman"/>
        <family val="1"/>
        <charset val="204"/>
      </rPr>
      <t xml:space="preserve">. Строительство детского сада по ул. Тентюковская, 505/2, г. Сыктывкар, Республика Коми
</t>
    </r>
  </si>
  <si>
    <r>
      <rPr>
        <b/>
        <sz val="12"/>
        <rFont val="Times New Roman"/>
        <family val="1"/>
        <charset val="204"/>
      </rPr>
      <t>Контрольное событие 9</t>
    </r>
    <r>
      <rPr>
        <sz val="12"/>
        <rFont val="Times New Roman"/>
        <family val="1"/>
        <charset val="204"/>
      </rPr>
      <t xml:space="preserve">. Заключение контракта на выполнение строительно-монтажных работ 
</t>
    </r>
  </si>
  <si>
    <r>
      <rPr>
        <b/>
        <sz val="12"/>
        <rFont val="Times New Roman"/>
        <family val="1"/>
        <charset val="204"/>
      </rPr>
      <t xml:space="preserve">Контрольное событие 10. </t>
    </r>
    <r>
      <rPr>
        <sz val="12"/>
        <rFont val="Times New Roman"/>
        <family val="1"/>
        <charset val="204"/>
      </rPr>
      <t xml:space="preserve">Получено положительное заключение государственной экспертизы инженерных изысканий и пректной документации (включая сметную документацию)
</t>
    </r>
  </si>
  <si>
    <r>
      <rPr>
        <b/>
        <sz val="12"/>
        <rFont val="Times New Roman"/>
        <family val="1"/>
        <charset val="204"/>
      </rPr>
      <t xml:space="preserve">Контрольное событие 11. </t>
    </r>
    <r>
      <rPr>
        <sz val="12"/>
        <rFont val="Times New Roman"/>
        <family val="1"/>
        <charset val="204"/>
      </rPr>
      <t xml:space="preserve">Разработана рабочая документация. Утверждена проектная, сметная и рабочая документация
</t>
    </r>
  </si>
  <si>
    <t>14.2.</t>
  </si>
  <si>
    <t>17.3.</t>
  </si>
  <si>
    <t>25.</t>
  </si>
  <si>
    <t>25.1.</t>
  </si>
  <si>
    <t>31.</t>
  </si>
  <si>
    <t>32.</t>
  </si>
  <si>
    <t>33.</t>
  </si>
  <si>
    <t>34.</t>
  </si>
  <si>
    <t>35.</t>
  </si>
  <si>
    <r>
      <rPr>
        <b/>
        <sz val="12"/>
        <rFont val="Times New Roman"/>
        <family val="1"/>
        <charset val="204"/>
      </rPr>
      <t xml:space="preserve">Мероприятие 1.1.6.2. </t>
    </r>
    <r>
      <rPr>
        <sz val="12"/>
        <rFont val="Times New Roman"/>
        <family val="1"/>
        <charset val="204"/>
      </rPr>
      <t xml:space="preserve">Проведение мероприятий по обеспечению комплексной безопасности муниципальными дошкольными образовательными организациями
</t>
    </r>
  </si>
  <si>
    <r>
      <t xml:space="preserve">Контрольное событие 25. </t>
    </r>
    <r>
      <rPr>
        <sz val="12"/>
        <rFont val="Times New Roman"/>
        <family val="1"/>
        <charset val="204"/>
      </rPr>
      <t xml:space="preserve">Участие детей в муниципальных конкурсах, фестивалях, соревнованиях, праздниках по различным направлениям 
</t>
    </r>
  </si>
  <si>
    <t>Eжеквартально до 20 числа месяца, следующего за отчетным кварталом</t>
  </si>
  <si>
    <t>Eжемесячно до 15 числа месяца, следующего за отчетным месяцем</t>
  </si>
  <si>
    <t>Eжемесячно до 5 числа следующего за отчетным</t>
  </si>
  <si>
    <t>В регламентные сроки</t>
  </si>
  <si>
    <t>По мере поступления заявлений</t>
  </si>
  <si>
    <t>Eжеквартально до 8 числа месяца, следующего за отчетным кварталом</t>
  </si>
  <si>
    <t>Eжеквартально до 12 числа месяца, следующего за отчетным кварталом</t>
  </si>
  <si>
    <t>Ежеквартально до 20 числа месяца, следующего за отчетным кварталом</t>
  </si>
  <si>
    <t>"Бюджет МО ГО "Сыктывкар"</t>
  </si>
  <si>
    <t>Статус мероприятия, контрольного события</t>
  </si>
  <si>
    <t>Дата наступления и содержание мероприятия, контрольного события в отчетном периоде</t>
  </si>
  <si>
    <t>Расходы на реализацию основного мероприятия, мероприятия программы, тыс. руб.</t>
  </si>
  <si>
    <t>Заместители начальника Управления дошкольного образования администрации МО ГО "Сыктывкар" Боровкова Н.В., Гудырева Т.А.</t>
  </si>
  <si>
    <t xml:space="preserve">31.12.2022
</t>
  </si>
  <si>
    <t>Х</t>
  </si>
  <si>
    <t>Заместитель начальника Управления дошкольного образования администрации МО ГО "Сыктывкар" Иевлева Т.С.</t>
  </si>
  <si>
    <t>Заместитель начальника Управления дошкольного образования администрации МО ГО "Сыктывкар" Боровкова Н.В., Гудырева Т.А.</t>
  </si>
  <si>
    <t>Заместители начальника Управления дошкольного образования администрации МО ГО "Сыктывкар" Ганов М.И., Боровкова Н.В.</t>
  </si>
  <si>
    <t xml:space="preserve">Заместитель начальника Управления дошкольного образования администрации МО ГО "Сыктывкар" Боровкова Н.В.
</t>
  </si>
  <si>
    <t>Заместители начальника управления образования администрации МО ГО "Сыктывкар" Котелина Н.Е., Геллерт Е.Е., Золотарчук О.М., Ольшевская В.В.</t>
  </si>
  <si>
    <t>Заместители начальника управления образования администрации МО ГО "Сыктывкар" Котелина Н.Е., Золотарчук О.М.</t>
  </si>
  <si>
    <t>Заместитель начальника управления образования администрации МО ГО "Сыктывкар" Золотарчук О.М., начальник отдела финансово-экономической работы управления образования администрации МО ГО "Сыктывкар" Борисова С.В.</t>
  </si>
  <si>
    <t>Начальник управления архитектуры, городского строительства и землепользования администрации МО ГО "Сыктывкар" Мартынова Е.В., начальник бюджетного учреждения "УКС МО ГО "Сыктывкар" Садовский А.В., председатель Комитета по управлению муниципальным имуществом Янчук И.Н. Заместители начальника управления образования администрации МО ГО "Сыктывкар" Котелина Н.Е., Золотарчук О.М.</t>
  </si>
  <si>
    <t>Заместитель начальника управления образования администрации МО ГО "Сыктывкар" Котелина Е.Е., директор МУ ДПО "ЦРО" Гузь И.Н.</t>
  </si>
  <si>
    <t>Заместитель начальника управления образования администрации МО ГО "Сыктывкар" Золотарчук О.М., Начальник отдела финансово-экономической работы управления образования администрации МО ГО "Сыктывкар" Борисова С.В.</t>
  </si>
  <si>
    <t>26.1.</t>
  </si>
  <si>
    <t xml:space="preserve">500,0
</t>
  </si>
  <si>
    <t xml:space="preserve">срок не наступил </t>
  </si>
  <si>
    <t xml:space="preserve">6500,0
</t>
  </si>
  <si>
    <r>
      <rPr>
        <b/>
        <sz val="12"/>
        <rFont val="Times New Roman"/>
        <family val="1"/>
        <charset val="204"/>
      </rPr>
      <t>Контрольное событие 23</t>
    </r>
    <r>
      <rPr>
        <sz val="12"/>
        <rFont val="Times New Roman"/>
        <family val="1"/>
        <charset val="204"/>
      </rPr>
      <t xml:space="preserve">
Осуществлен анализ результатов проведения муниципальных мероприятий по выявлению, распространению и поддержке инновационного опыта
</t>
    </r>
  </si>
  <si>
    <t>Заместители начальника Управления дошкольного образования администрации МО ГО "Сыктывкар" Боровкова Н.В., Ганов М.И.</t>
  </si>
  <si>
    <t xml:space="preserve">            Наименование муниципальной программы: "Развитие образования"
                     отчетный период: 6 месяцев 2022 г.
</t>
  </si>
  <si>
    <t>Мониторинг выполнения муниципального задания муниципальными дошкольными образовательными организациями проведен своевременно 12.01.2022 г., 12.04.2022 г.
Проведенный анализ выполнения образовательными учреждениями муниципальных заданий в целом показывает, что муниципальное задание:
- Выполнено в полном объеме в 27 образовательных учреждениях:(процент исполнения муниципального задания в данном учреждении составляет ровно 100%); 
- Выполнено в 37 образовательных учреждениях:(процент исполнения муниципальных заданий в данных учреждениях составляет от 95% до 100%); 
- В целом выполнено в 1-ом образовательном учреждении:(процент исполнения муниципального задания в данном учреждении составляет от 90% до 100%); 
- Образовательных учреждений, не выполнивших муниципальные задания (процент исполнения муниципальных заданий составляет от 90% до 85%), не имеется.</t>
  </si>
  <si>
    <t>Мониторинг кредиторской задолженности по оплате муниципальными дошкольными образовательными организациями расходов по коммунальным услугам проведен своевременно 20.01.2022 г., 20.04.2022 г. Просроченная задолженность по оплате коммунальных услуг во всех муниципальных дошкольных образовательных организациях отсутствует.</t>
  </si>
  <si>
    <t>Мониторинг средней заработной платы педагогических работников муниципальных дошкольных образовательных организаций проведен своевременно 10.01.2022 г., 08.04.2022 г. Проведенный анализ выполнения целевого показателя по педагогическим работникам показал, что средняя заработная плата педагогических работников муниципальных дошкольных образовательных организаций за 1 полугодие 2022 года составила 42 421 руб., что соответствует 100,6 % установленного целевого показателя (42 169 руб.) среднемесячной заработной платы педагогических работников, реализующих образовательные программы дошкольного образования.</t>
  </si>
  <si>
    <t xml:space="preserve">Имеется 45 предписаний органов Госпожнадзора  по 33  учреждениям.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 проведен своевременно 10.01.2022 г., 04.02.2022,04.03.2022, 04.04.2022, 04.05.2022, 03.06.2022.
Согласно  мониторингу, выполнены замечания по 25 предписаниям по 21 учреждению. Предписаний с истекшим сроком по предписаниям Госпожнадзора по детским садам не имеется.  </t>
  </si>
  <si>
    <t xml:space="preserve">за 1 полугодие 2022 года своевременно проведена экспертиза 1 принятой заявки и документов, приложенных к ней, от 1 субъекта молого и среднего предпринимательства.  </t>
  </si>
  <si>
    <t>Мониторинг объема оказания услуг психолого-педагогической, методической и консультативной помощи родителям (законным представителям) проведен - 15.01.2022, 15.02.2022, 15.03.2022, 15.04.2022, 13.05.2022, 15.06.2022. Согласно мониторинга от 15.06.2022 плановые значения по количеству и видам оказанных услуг достигнуты.</t>
  </si>
  <si>
    <t>За 1 полугодие 2022 г. принято и своевременно рассмотрено 4 142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</si>
  <si>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За 1 полугодие 2022 г. своевременно выдано  3 829 уведомлений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 234 уведомления об отказе в предоставлении муниципальной услуги</t>
  </si>
  <si>
    <t>Наименование подпрограммы, основного мероприятия, мероприятий, реализуемых в рамках основного мероприятия, контрольного события</t>
  </si>
  <si>
    <t>Ожидаемый непосредственный результат (краткое описание)</t>
  </si>
  <si>
    <t>Срок начала реализации</t>
  </si>
  <si>
    <t>Срок окончания реализации (дата контрольного события)</t>
  </si>
  <si>
    <t>Ресурсное обеспечение (тыс. руб.)</t>
  </si>
  <si>
    <t>Источники финансирования</t>
  </si>
  <si>
    <t>Сумма</t>
  </si>
  <si>
    <t>Начальник Управления дошкольного образования администрации МО ГО "Сыктывкар" Дейнеко Г.В.</t>
  </si>
  <si>
    <t>Доступность дошкольного образования для детей в возрасте от двух месяцев до трех лет - 90%.</t>
  </si>
  <si>
    <t>Уровень удовлетворенности населения МО ГО "Сыктывкар" качеством предоставления муниципальных услуг в сфере дошкольного образования - 85%</t>
  </si>
  <si>
    <t>ВИ</t>
  </si>
  <si>
    <t>Основное мероприятие 1.1.1. Обеспечение деятельности (оказание услуг) муниципальных учреждений (организаций)</t>
  </si>
  <si>
    <t>Доля детей в возрасте 1 - 7 лет, получающих дошкольную образовательную услугу и (или) услугу по их содержанию в муниципальных дошкольных образовательных учреждениях, в общей численности детей в возрасте 1 - 7 лет - 99%</t>
  </si>
  <si>
    <t>Мероприятие 1.1.1.1. Обеспечение выполнения муниципальными образовательными организациями муниципальных заданий по реализации основной общеобразовательной программы дошкольного образования</t>
  </si>
  <si>
    <t>Выполнение муниципального задания в полном объеме всеми муниципальными образовательными организациями</t>
  </si>
  <si>
    <t>Контрольное событие 1</t>
  </si>
  <si>
    <t>Проведен мониторинг выполнения муниципального задания муниципальными образовательными организациями</t>
  </si>
  <si>
    <t>x</t>
  </si>
  <si>
    <t>ежеквартально до 12 числа месяца, следующего за отчетным кварталом</t>
  </si>
  <si>
    <t>Мероприятие 1.1.1.2</t>
  </si>
  <si>
    <t>Оплата муниципальными образовательными организациями платежей по коммунальным услугам (ТКО)</t>
  </si>
  <si>
    <t>Отсутствие просроченной задолженности по оплате коммунальных услуг (ТКО) во всех муниципальных образовательных организациях</t>
  </si>
  <si>
    <t>Контрольное событие 2</t>
  </si>
  <si>
    <t>Проведен мониторинг кредиторской задолженности по оплате муниципальными образовательными организациями расходов по коммунальным услугам (ТКО)</t>
  </si>
  <si>
    <t>ежеквартально до 20 числа месяца, следующего за отчетным кварталом</t>
  </si>
  <si>
    <t>Мероприятие 1.1.1.3. Обеспечение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t>
  </si>
  <si>
    <t>Выполнение муниципального задания в полном объеме иными организациями, функции и полномочия учредителя, которых осуществляет Управление дошкольного образования администрации МО ГО "Сыктывкар"</t>
  </si>
  <si>
    <t>Контрольное событие 3</t>
  </si>
  <si>
    <t>Проведен 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t>
  </si>
  <si>
    <t>Основное мероприятие 1.1.2. Реализация муниципальными дошкольными организациями и муниципальными общеобразовательными организациями образовательных программ</t>
  </si>
  <si>
    <t>Реализация образовательных программ в полном объеме</t>
  </si>
  <si>
    <t>Мероприятие 1.1.2.1. Организация предоставления общедоступного бесплатного дошкольного образования в муниципальных дошкольных образовательных организациях</t>
  </si>
  <si>
    <t>Созданы условия для предоставления муниципальными дошкольными образовательными организациями бесплатного дошкольного образования</t>
  </si>
  <si>
    <t>Контрольное событие 4</t>
  </si>
  <si>
    <t>Проведен мониторинг соблюдения лицензионных требований и принятых мер по устранению выявленных нарушений в муниципальных дошкольных образовательных организациях</t>
  </si>
  <si>
    <t>Мероприятие 1.1.2.2. Обеспечение соответствия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</si>
  <si>
    <t>Достижение средней заработной платы педагогических работников муниципальных дошкольных образовательных организаций установленного целевого показателя заработной платы организаций общего образования в Республике Коми - 100%</t>
  </si>
  <si>
    <t>Контрольное событие 5</t>
  </si>
  <si>
    <t>Проведен мониторинг средней заработной платы педагогических работников муниципальных дошкольных образовательных организаций</t>
  </si>
  <si>
    <t>ежеквартально до 8 числа месяца, следующего за отчетным кварталом</t>
  </si>
  <si>
    <t>Основное мероприятие 1.1.3.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</si>
  <si>
    <t>Доля родителей (законных представителей), воспользовавшихся правом на получение компенсации части родительской платы, в общей численности родителей (законных представителей), имеющих указанное право - 30%</t>
  </si>
  <si>
    <t>Мероприятие 1.1.3.1. Выполнение административных процедур в соответствии с требованиями административного регламента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</si>
  <si>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Реализована государственная гарантия на получение компенсации за содержание ребенка (присмотр и уход за ребенком) в муниципальных дошкольных образовательных организациях</t>
  </si>
  <si>
    <t>Контрольное событие 6</t>
  </si>
  <si>
    <t>Приняты и рассмотрены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</si>
  <si>
    <t>по мере поступления заявлений</t>
  </si>
  <si>
    <t>Контрольное событие 7</t>
  </si>
  <si>
    <t>Выданы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предоставлении муниципальной услуги</t>
  </si>
  <si>
    <t>в регламентные сроки</t>
  </si>
  <si>
    <t>Мероприятие 1.1.3.2. Финансирование расходов, направленных на компенсацию родительской платы за присмотр и уход за детьми в муниципальных дошкольных образовательных организациях</t>
  </si>
  <si>
    <t>Перечислена субвенция муниципальным дошкольным образовательным организациям на предоставление компенсации родительской платы за присмотр и уход за детьми дошкольным образовательным организациям</t>
  </si>
  <si>
    <t>Контрольное событие 8</t>
  </si>
  <si>
    <t>Определен объем расходов, связанных с назначением компенсации за содержание ребенка (присмотр и уход за ребенком) в муниципальных дошкольных образовательных организациях</t>
  </si>
  <si>
    <t>Основное мероприятие 1.1.4. Строительство, приобретение и реконструкция объектов дошкольного образования, в том числе в рамках реализации мероприятий регионального проекта "Содействие занятости"</t>
  </si>
  <si>
    <t>Организовано создание новых мест в дошкольных образовательных организациях</t>
  </si>
  <si>
    <t>Мероприятие 1.1.4.1. Строительство детского сада по ул. Тентюковская, 505/2, г. Сыктывкар, Республика Коми</t>
  </si>
  <si>
    <t>Утвержденная проектно-сметная и рабочая документация</t>
  </si>
  <si>
    <t>Контрольное событие 9</t>
  </si>
  <si>
    <t>Выполнены инженерные изыскания, разработана проектная и сметная документация</t>
  </si>
  <si>
    <t>Контрольное событие 10</t>
  </si>
  <si>
    <t>Получено положительное заключение государственной экспертизы инженерных изысканий и проектной документации (включая сметную документацию)</t>
  </si>
  <si>
    <t>Контрольное событие 11</t>
  </si>
  <si>
    <t>Разработана рабочая документация. Утверждена проектная, сметная и рабочая документация</t>
  </si>
  <si>
    <t>Основное мероприятие 1.1.5. Обеспечение доступности приоритетных объектов и услуг в приоритетных сферах жизнедеятельности инвалидов и других маломобильных групп населения</t>
  </si>
  <si>
    <t>Доля муниципальных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муниципальных дошкольных образовательных организаций - 25%</t>
  </si>
  <si>
    <t>Мероприятие 1.1.5.1. Выполнение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</si>
  <si>
    <t>Соответствие объектов муниципальных дошкольных образовательных организаций требованиям архитектурной доступности для инвалидов и других маломобильных групп населения</t>
  </si>
  <si>
    <t>Контрольное событие 12</t>
  </si>
  <si>
    <t>Проведен мониторинг исполнения муниципальными дошкольными образовательными организациями планов мероприятий, предусмотренных паспортами архитектурной доступности объектов для инвалидов и других маломобильных групп населения</t>
  </si>
  <si>
    <t>Основное мероприятие 1.1.6. Создание условий для функционирования муниципальных учреждений (организаций)</t>
  </si>
  <si>
    <t>Доля муниципальных образовательных организаций, в зданиях которых проведены капитальные и текущие ремонты в целях приведения в соответствие с требованиями санитарно-эпидемиологической безопасности, в общем количестве зданий муниципальных дошкольных образовательных организаций - 57%</t>
  </si>
  <si>
    <t>Доля муниципальных дошкольных образовательных организаций, в которых выполнены мероприятия по обеспечению комплексной безопасности - 80%</t>
  </si>
  <si>
    <t>Мероприятие 1.1.6.1. Выполнение ремонтных работ муниципальными дошкольными образовательными организациями</t>
  </si>
  <si>
    <t>Соответствие зданий муниципальных дошкольных образовательных организаций требованиям санитарно-эпидемиологической безопасности</t>
  </si>
  <si>
    <t>Контрольное событие 13</t>
  </si>
  <si>
    <t>Проведен мониторинг выполнения ремонтных работ муниципальными дошкольными образовательными организациями</t>
  </si>
  <si>
    <t>Мероприятие 1.1.6.2. Проведение мероприятий по обеспечению комплексной безопасности муниципальными дошкольными образовательными организациями</t>
  </si>
  <si>
    <t>Проведение противопожарных мероприятий в 70% муниципальных дошкольных образовательных организациях.</t>
  </si>
  <si>
    <t>Отсутствие не исполненных в срок предписаний отдела пожарного надзора</t>
  </si>
  <si>
    <t>Контрольное событие 14</t>
  </si>
  <si>
    <t>Проведен мониторинг выполнения работ муниципальными дошкольными образовательными организациями по обеспечению пожарной безопасности</t>
  </si>
  <si>
    <t>Контрольное событие 15</t>
  </si>
  <si>
    <t>Проведен мониторинг выполнения работ муниципальными дошкольными образовательными организациями по устранению предписаний органов Государственного пожарного надзора</t>
  </si>
  <si>
    <t>ежемесячно до 5 числа месяца следующего за отчетным месяцем</t>
  </si>
  <si>
    <t>Контрольное событие 16</t>
  </si>
  <si>
    <t>Проведен мониторинг выполнения работ муниципальными дошкольными образовательными организациями по обеспечению антитеррористической защищенности</t>
  </si>
  <si>
    <t>Основное мероприятие 1.1.7.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</si>
  <si>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Заместитель начальника Управления дошкольного образования администрации МО ГО "Сыктывкар" Боровкова Н.В.</t>
  </si>
  <si>
    <t>Доля педагогических работников муниципальных дошкольных образовательных организаций, работающих и проживающих в сельских населенных пунктах или поселках городского типа, воспользовавшихся правом на получение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в общей численности педагогических работников, имеющих указанное право - 100%</t>
  </si>
  <si>
    <t>Мероприятие 1.1.7.1. Обеспечение выплаты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</si>
  <si>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Соблюдение законодательства в части предоставления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</si>
  <si>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Контрольное событие 17</t>
  </si>
  <si>
    <t>Начислена компенсация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</si>
  <si>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Основное мероприятие 1.1.8. Реализация отдельных мероприятий регионального проекта "Поддержка семей, имеющих детей"</t>
  </si>
  <si>
    <t>Количество услуг психолого-педагогической, методической и консультативной помощи родителям (законным представителям) детей дошкольного возраста - 7 000 ед.</t>
  </si>
  <si>
    <t>Доля граждан, положительно оценивших качество услуг методической, психолого-педагогической, диагностической и консультативной помощи, от общего числа обратившихся за получением услуги - 95%</t>
  </si>
  <si>
    <t>Мероприятие 1.1.8.1. Оказание методической, психолого-педагогической, диагностической и консультативной помощи родителям (законном представителям) в муниципальных дошкольных образовательных организациях</t>
  </si>
  <si>
    <t>Методическая психолого-педагогическая, диагностическая и консультативная помощь оказывается в 100% муниципальных дошкольных образовательных организаций</t>
  </si>
  <si>
    <t>Контрольное событие 18</t>
  </si>
  <si>
    <t>Проведен мониторинг предоставления услуг методической, психолого-педагогической, диагностической и консультативной помощи родителям (законным представителям) в муниципальных дошкольных образовательных организациях</t>
  </si>
  <si>
    <t>ежемесячно до 15 числа месяца, следующего за отчетным месяцем</t>
  </si>
  <si>
    <t>Основное мероприятие 1.1.9. Финансовая поддержка юридических лиц и индивидуальных предпринимателей, оказывающих услугу по дошкольному образованию и (или) присмотру и уходу за детьми</t>
  </si>
  <si>
    <t>Количество юридических лиц и индивидуальных предпринимателей, оказывающих услугу по реализации основных образовательных программ дошкольного образования за фиксированную плату, не превышающую максимальный размер родительской платы, установленной для муниципальных дошкольных образовательных организаций, - получателей финансовой поддержки - 4</t>
  </si>
  <si>
    <t>Мониторинг выполнения муниципального задания иными организациями, функции и полномочия учредителя, которых осуществляет Управление дошкольного образования администрации МО ГО «Сыктывкар» проведен своевременно 12.01.2022 г., 12.04.2022 г.
Проведенный анализ показал, что муниципальное задание «Выполнено в полном объеме»</t>
  </si>
  <si>
    <t>В результате мониторинга скорости Интернет-соединения в общеобразовательных организациях, проведенного в мае 2022 года,  выявлено, что во всех 37 МОО г. Сыктывкара скорость Интернет соединения составляет 100Мбит/с.</t>
  </si>
  <si>
    <t xml:space="preserve">По состоянию на 01.07.2022 обеспечено функционирование 8  мунципальных организаций дополнительного образования с общим охватом  17 тысяч учащихся.  По итогам 1  полугодия  2022 года  показатели, характеризующие качество услуги по реализации дополнительных общеобразовательных общеразвивающих программ (очно-заочная форма)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t>
  </si>
  <si>
    <t>В 1 полугодии 2022 года в  период весенних и летних каникул работали 36 ДОЛ с охватом 8923 ребенка, в том числе 1163 ребенка, находящихся в ТЖС, 23 лагеря труда и отдыха с охватом 608 подростков, в том числе 95 несовершеннолетних, находящихся в ТЖС. Отчет о проведении оздоровительной кампании вносится в ПК АРИСМО по состоянию на 01 число каждого месяца.</t>
  </si>
  <si>
    <t>Организованы выезды групп детей в детские лагеря на территории Республики Коми и  черноморского побережья в количестве 600 детей, в том числе:
- 321 детей в детские лагеря на территории Республики Коми;
- 279 детей в детские лагеря черноморского побережья.</t>
  </si>
  <si>
    <t xml:space="preserve">Для реализации мероприятий  молодёжной политики на территории МО ГО "Сыктывкар" обеспечено функционирование МАУ "Молодёжный центр г.Сыктывкара". По итогам 1  полугодия  2022 года  показатели, характеризующие качество услуги по реализации молодежной политики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t>
  </si>
  <si>
    <t>В соответствии с приказом  управления образования АМО ГО  "Сыктывкар" от 27.09.2021 г. № 889/1 "Об итогах  проведения  конкурса по отбору кандидатов – учащихся муниципальных образовательных организаций на присуждение стипендии главы МО ГО «Сыктывкар» -руководителя администрации" назначена стипендия  Главы МО ГО «Сыктывкар» - руководителя администрации  с 1 сентября 2021 года по 31 мая 2022 года в размере 1000 рублей 138 учащимся 11-х классов, претендентам на получение медалей «За особые успехи в учении», 25 учащимся муниципальных организаций дополнительного  образования,4 учащимся  муниципальных организаций, победителей и призеров Всероссийских конкурсов для школьников "Большая перемена", "Россия - страна возможностей".</t>
  </si>
  <si>
    <t>В  1 полугодии 2022 года  в МОО проведены следующие  мероприятия: конкурс творческих работ "Молодое  поколение выбирает", направленный на развитие здорового  образа  жизни, городской конкурс детского творчества "Безопасность глазами детей", городской конкурс "Безопасное колесо",  муниципальный  этап Всероссийских соревнований по волейболу "Серебряный мяч", городские соревнования по настольному теннису, зимний фестиваль ГТО среди обучающихся и работников образовательных организаций, муниципальная Акция "Зарядка с чемпионом", посвященная возрождению  ВФСК ГТО, соревнования по басктеболу в рамках Спартакиады,легкоатлетическая эстафета, посвящённая 77-ой годовщине Победы в Великой Отечественной войне. Охват составил более 28 тыс.учащихся.</t>
  </si>
  <si>
    <t xml:space="preserve">В настоящий момент по состоянию на 1 июля 2022 года на базе муниципальных образовательных организаций  функционирует 37 школьных спортивных клубов  (100%), с общим охватом 6416 участников, в рамках  деятельности которых  организуются и проводятся физкультурно-спортивные мероприятия: муниципальный этап Всероссийских соревнований по волейболу "Серебряный мяч", муниципальный этап соревнований по шахматам "Белая ладья", соревнования по настольному теннису в рамках городской Спартакиады среди обучающихся МОО, Зимний фестиваль ВФСК ГТО среди обучающихся и работников МОО.  В 1 полугодии  2022 года  школьные сопртивные клубы приняли участие в Региональном этапе Всероссийских школьных спортивных клубов в зачет 23 Коми республиканской спартакиады учащихся "Мы за здоровую Республику Коми в 21 веке". На официальных сайтах школ созданы специальные разделы о деятельности школьных спортивных клубов, в которых имеются все необходимые документы, регламентирующие деятельность  ШСК. </t>
  </si>
  <si>
    <t>Всего:</t>
  </si>
  <si>
    <r>
      <rPr>
        <b/>
        <sz val="12"/>
        <rFont val="Times New Roman"/>
        <family val="1"/>
        <charset val="204"/>
      </rPr>
      <t>Контрольное событие 6</t>
    </r>
    <r>
      <rPr>
        <sz val="12"/>
        <rFont val="Times New Roman"/>
        <family val="1"/>
        <charset val="204"/>
      </rPr>
      <t>. Приняты и рассмотрены заявления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</si>
  <si>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2"/>
        <rFont val="Times New Roman"/>
        <family val="1"/>
        <charset val="204"/>
      </rPr>
      <t xml:space="preserve">Мероприятие 2.2.8.1. </t>
    </r>
    <r>
      <rPr>
        <sz val="12"/>
        <rFont val="Times New Roman"/>
        <family val="1"/>
        <charset val="204"/>
      </rPr>
      <t>Обеспечение деятельности Муниципального опорного центра по организации работы системы персонифицированного финансирования дополнительного образования детей</t>
    </r>
  </si>
  <si>
    <t xml:space="preserve">Ежемесячная  денежная  компенсация за 1 полугодие 2022 г. предоставлена 95 получателям. По состоянию на 01.07.2022 просроченной задолженности по выплате денежной компенсации нет. </t>
  </si>
  <si>
    <t>* Плановые суммы и кассовое исполнение, отраженные  в отчете за 1 полугодие 2022 года не соответствуют плану реализации муниципальной программы МО ГО "Сыктывкар "Развитие образования" на 2022 год и кассовому исполнению за 1 полугодие 2022 года  по следующим причинам:</t>
  </si>
  <si>
    <t>1. По Мероприятию 1.1.7.1 - не отражена в плане реализации на 2022 год сумма РБ 2246,6 тыс. руб., по которому прошло кассовое исполнение за 1 полугодие 2022 года на сумму 1220,7 тыс. руб.</t>
  </si>
  <si>
    <t>2.В  Основное мероприятие 2.2.5 - не включено мероприятие по строительству школы по ул. 1-я линия, 4 мкр. Емваль Эжвинского района г. Сыктывкар Республики Коми, план -на сумму МБ 3950 тыс. руб.,  кассовое исполнение за 1 полугодие 2022 года -  3950 тыс. руб.</t>
  </si>
  <si>
    <t>4. Превышение кассового исполнеия над плановыми показателями  по Основному мероприятию 1.1.6 (Мероприятие 1.1.6.1), по Основному мероприятию 2.2.1 (Мероприятие 2.2.11) в связи с поступлением межбюджетных трансфертов.</t>
  </si>
  <si>
    <t>5. Превышение кассового исполнеия над плановыми показателями по Основному мероприятию 2.2.5 (Мероприятия 2.2.5.1, 2.2.5.2, 2.2.5.3) превышают в связи с уточнением бюджетной росписи.</t>
  </si>
  <si>
    <t>3. По Мероприятию  2.2.1.6 - не отражена плановая сумма 3083,4 тыс.руб., в т.ч. МБ - 526,0 тыс. руб., РБ - 2557,4 тыс.руб, по которому прошло кассовое исполнение за 1 полугодие 2022 года на сумму 2150,0 тыс. руб., в т.ч РБ 1717,4,тыс. руб., МБ 432,6 тыс. руб.</t>
  </si>
  <si>
    <t xml:space="preserve"> В  2022 г. услуга по реализации основных общеобразовательных программ оказана 32977  учащимся в 37 общеобразовательных организациях. На  01.07.2022г. отчет о выполнении муниципального задания подготовлен всеми организациями.Все отчеты сданы до 08.07.2022г. </t>
  </si>
  <si>
    <t>По данному мероприятию 26.01.2022 получено положительное заключение государственной экспертизы. 07.02.2022 подписан акт сдачи-приемки результатов выполненных работ по подготовке проектно-сметной и рабочей документации с подрядчиком.</t>
  </si>
  <si>
    <t>Эффективность = ((ВМ 0/0М)+(ВК 19/19 К)+(ОС 3 805 105,9/С 6 364 765,5) / 3 *100%= 53,3 % (эффективна, если больше или равно 10%)</t>
  </si>
  <si>
    <t xml:space="preserve">Заместитель начальника Управления дошкольного образования администрации МО ГО "Сыктывкар" Боровкова Н.В.
Заместители начальника Управления образования администрации МО ГО "Сыктывкар" Котелина Н.Е., Геллерт Е.Е., Золотарчук О.М.
</t>
  </si>
  <si>
    <t>Заместитель начальника Управления дошкольного образования администрации МО ГО "Сыктывкар" Иевлева Т.С., Заместитель начальника Управления образования администрации МО ГО "Сыктывкар" Котелина Н.Е</t>
  </si>
  <si>
    <t>Заместитель начальника Управления дошкольного образования администрации МО ГО "Сыктывкар" Боровкова Н.В.
Заместители начальника управления образования администрации МО ГО "Сыктывкар" Котелина Н.Е., Золотарчук О.М.</t>
  </si>
  <si>
    <t>Заместитель начальника Управления образования администрации МО ГО "Сыктывкар" Золотарчук О.М.
Начальник отдела финансово-экономической работы Борисова С.В.</t>
  </si>
  <si>
    <r>
      <t xml:space="preserve">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t>
    </r>
    <r>
      <rPr>
        <b/>
        <sz val="14"/>
        <color indexed="17"/>
        <rFont val="Times New Roman"/>
        <family val="1"/>
        <charset val="204"/>
      </rPr>
      <t>эффективной</t>
    </r>
    <r>
      <rPr>
        <b/>
        <sz val="14"/>
        <rFont val="Times New Roman"/>
        <family val="1"/>
        <charset val="204"/>
      </rPr>
      <t xml:space="preserve"> по итогам реализации за 6 месяцев 2022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</si>
</sst>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_-* #,##0.0\ _₽_-;\-* #,##0.0\ _₽_-;_-* &quot;-&quot;?\ _₽_-;_-@_-"/>
    <numFmt numFmtId="166" formatCode="#,##0.0"/>
  </numFmts>
  <fonts count="22" x14ac:knownFonts="1">
    <font>
      <sz val="11"/>
      <color theme="1"/>
      <name val="Calibri"/>
      <family val="2"/>
      <charset val="204"/>
      <scheme val="minor"/>
    </font>
    <font>
      <u/>
      <sz val="11"/>
      <color theme="10"/>
      <name val="Calibri"/>
      <family val="2"/>
      <charset val="204"/>
      <scheme val="minor"/>
    </font>
    <font>
      <sz val="11"/>
      <color theme="1"/>
      <name val="Calibri"/>
      <family val="2"/>
      <charset val="204"/>
      <scheme val="minor"/>
    </font>
    <font>
      <sz val="12"/>
      <name val="Times New Roman"/>
      <family val="1"/>
      <charset val="204"/>
    </font>
    <font>
      <sz val="12"/>
      <name val="Calibri"/>
      <family val="2"/>
      <charset val="204"/>
      <scheme val="minor"/>
    </font>
    <font>
      <b/>
      <sz val="12"/>
      <name val="Times New Roman"/>
      <family val="1"/>
      <charset val="204"/>
    </font>
    <font>
      <i/>
      <sz val="12"/>
      <name val="Times New Roman"/>
      <family val="1"/>
      <charset val="204"/>
    </font>
    <font>
      <sz val="10"/>
      <name val="Arial"/>
      <family val="2"/>
      <charset val="204"/>
    </font>
    <font>
      <sz val="11"/>
      <name val="Calibri"/>
      <family val="2"/>
      <charset val="204"/>
      <scheme val="minor"/>
    </font>
    <font>
      <sz val="11"/>
      <name val="Times New Roman"/>
      <family val="1"/>
      <charset val="204"/>
    </font>
    <font>
      <b/>
      <sz val="14"/>
      <name val="Times New Roman"/>
      <family val="1"/>
      <charset val="204"/>
    </font>
    <font>
      <b/>
      <sz val="14"/>
      <color indexed="17"/>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10"/>
      <color rgb="FF000000"/>
      <name val="Arial"/>
      <family val="2"/>
      <charset val="204"/>
    </font>
    <font>
      <sz val="14"/>
      <name val="Times New Roman"/>
      <family val="1"/>
      <charset val="204"/>
    </font>
    <font>
      <sz val="14"/>
      <color theme="1"/>
      <name val="Calibri"/>
      <family val="2"/>
      <charset val="204"/>
      <scheme val="minor"/>
    </font>
    <font>
      <sz val="11"/>
      <color theme="1"/>
      <name val="Times New Roman"/>
      <family val="1"/>
      <charset val="204"/>
    </font>
    <font>
      <sz val="14"/>
      <color theme="1"/>
      <name val="Times New Roman"/>
      <family val="1"/>
      <charset val="204"/>
    </font>
    <font>
      <sz val="14"/>
      <name val="Calibri"/>
      <family val="2"/>
      <charset val="204"/>
      <scheme val="minor"/>
    </font>
    <font>
      <sz val="10"/>
      <color rgb="FF000000"/>
      <name val="Arial"/>
      <family val="2"/>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D9D9D9"/>
      </left>
      <right style="thin">
        <color rgb="FFBFBFBF"/>
      </right>
      <top/>
      <bottom style="thin">
        <color rgb="FFD9D9D9"/>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s>
  <cellStyleXfs count="6">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7" fillId="0" borderId="0"/>
    <xf numFmtId="4" fontId="15" fillId="0" borderId="13">
      <alignment horizontal="right" vertical="top" shrinkToFit="1"/>
    </xf>
    <xf numFmtId="4" fontId="21" fillId="0" borderId="13">
      <alignment horizontal="right" vertical="top" shrinkToFit="1"/>
    </xf>
  </cellStyleXfs>
  <cellXfs count="342">
    <xf numFmtId="0" fontId="0" fillId="0" borderId="0" xfId="0"/>
    <xf numFmtId="0" fontId="4" fillId="2" borderId="0" xfId="0" applyFont="1" applyFill="1" applyAlignment="1">
      <alignment horizontal="left" vertical="top"/>
    </xf>
    <xf numFmtId="164" fontId="3" fillId="2" borderId="0" xfId="2" applyNumberFormat="1" applyFont="1" applyFill="1"/>
    <xf numFmtId="0" fontId="3" fillId="2" borderId="0" xfId="0" applyFont="1" applyFill="1"/>
    <xf numFmtId="0" fontId="3" fillId="2" borderId="0" xfId="0" applyFont="1" applyFill="1" applyAlignment="1">
      <alignment vertical="top" wrapText="1"/>
    </xf>
    <xf numFmtId="14" fontId="3" fillId="2" borderId="3" xfId="0" applyNumberFormat="1" applyFont="1" applyFill="1" applyBorder="1" applyAlignment="1">
      <alignment horizontal="center" vertical="top" wrapText="1"/>
    </xf>
    <xf numFmtId="16" fontId="3" fillId="2" borderId="1" xfId="0" applyNumberFormat="1" applyFont="1" applyFill="1" applyBorder="1" applyAlignment="1">
      <alignment horizontal="left" vertical="top"/>
    </xf>
    <xf numFmtId="14" fontId="3" fillId="2" borderId="3" xfId="0" applyNumberFormat="1" applyFont="1" applyFill="1" applyBorder="1" applyAlignment="1">
      <alignment horizontal="center" vertical="top"/>
    </xf>
    <xf numFmtId="0" fontId="3" fillId="2" borderId="2" xfId="0" applyFont="1" applyFill="1" applyBorder="1" applyAlignment="1">
      <alignment vertical="top" wrapText="1"/>
    </xf>
    <xf numFmtId="0" fontId="3" fillId="2" borderId="3" xfId="0" applyFont="1" applyFill="1" applyBorder="1" applyAlignment="1">
      <alignment horizontal="left" vertical="top"/>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top" wrapText="1"/>
    </xf>
    <xf numFmtId="14" fontId="3" fillId="2" borderId="1" xfId="0" applyNumberFormat="1"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vertical="top" wrapText="1"/>
    </xf>
    <xf numFmtId="14" fontId="3" fillId="2" borderId="2" xfId="0" applyNumberFormat="1" applyFont="1" applyFill="1" applyBorder="1" applyAlignment="1">
      <alignment horizontal="center" vertical="top"/>
    </xf>
    <xf numFmtId="0" fontId="3" fillId="2" borderId="2" xfId="0" applyFont="1" applyFill="1" applyBorder="1" applyAlignment="1">
      <alignment vertical="top"/>
    </xf>
    <xf numFmtId="0" fontId="3" fillId="2" borderId="4" xfId="0" applyFont="1" applyFill="1" applyBorder="1" applyAlignment="1">
      <alignment horizontal="center"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top"/>
    </xf>
    <xf numFmtId="0" fontId="3" fillId="2" borderId="3" xfId="0" applyFont="1" applyFill="1" applyBorder="1" applyAlignment="1">
      <alignment horizontal="justify"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center" vertical="top"/>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3" xfId="0" applyFont="1" applyFill="1" applyBorder="1" applyAlignment="1">
      <alignment vertical="top"/>
    </xf>
    <xf numFmtId="0" fontId="3" fillId="2" borderId="4" xfId="0" applyFont="1" applyFill="1" applyBorder="1" applyAlignment="1">
      <alignment vertical="top" wrapText="1"/>
    </xf>
    <xf numFmtId="0" fontId="3" fillId="2" borderId="1" xfId="0" applyFont="1" applyFill="1" applyBorder="1" applyAlignment="1">
      <alignment horizontal="center" vertical="top" wrapText="1"/>
    </xf>
    <xf numFmtId="0" fontId="3" fillId="2" borderId="4" xfId="0" applyFont="1" applyFill="1" applyBorder="1" applyAlignment="1">
      <alignment vertical="top"/>
    </xf>
    <xf numFmtId="0" fontId="8" fillId="2" borderId="0" xfId="0" applyFont="1" applyFill="1"/>
    <xf numFmtId="165" fontId="8" fillId="2" borderId="0" xfId="0" applyNumberFormat="1" applyFont="1" applyFill="1"/>
    <xf numFmtId="164" fontId="8" fillId="2" borderId="0" xfId="0" applyNumberFormat="1" applyFont="1" applyFill="1"/>
    <xf numFmtId="0" fontId="9" fillId="2" borderId="0" xfId="0" applyFont="1" applyFill="1"/>
    <xf numFmtId="0" fontId="3" fillId="2" borderId="1" xfId="0" applyFont="1" applyFill="1" applyBorder="1" applyAlignment="1">
      <alignment wrapText="1"/>
    </xf>
    <xf numFmtId="0" fontId="8" fillId="2" borderId="0" xfId="0" applyFont="1" applyFill="1" applyAlignment="1">
      <alignment horizontal="left" vertical="top"/>
    </xf>
    <xf numFmtId="0" fontId="8" fillId="2" borderId="0" xfId="0" applyFont="1" applyFill="1" applyAlignment="1">
      <alignment vertical="top"/>
    </xf>
    <xf numFmtId="0" fontId="8" fillId="2" borderId="0" xfId="0" applyFont="1" applyFill="1" applyAlignment="1">
      <alignment horizontal="center"/>
    </xf>
    <xf numFmtId="0" fontId="8" fillId="2" borderId="0" xfId="0" applyFont="1" applyFill="1" applyBorder="1"/>
    <xf numFmtId="164" fontId="8" fillId="2" borderId="0" xfId="0" applyNumberFormat="1" applyFont="1" applyFill="1" applyBorder="1"/>
    <xf numFmtId="2" fontId="10" fillId="0" borderId="0" xfId="0" applyNumberFormat="1" applyFont="1" applyFill="1" applyBorder="1" applyAlignment="1">
      <alignment vertical="top" wrapText="1"/>
    </xf>
    <xf numFmtId="0" fontId="12" fillId="0" borderId="0" xfId="0" applyFont="1" applyFill="1" applyBorder="1" applyAlignment="1">
      <alignment wrapText="1"/>
    </xf>
    <xf numFmtId="0" fontId="3" fillId="2" borderId="1" xfId="0" applyFont="1" applyFill="1" applyBorder="1" applyAlignment="1">
      <alignment horizontal="left" vertical="top" wrapText="1"/>
    </xf>
    <xf numFmtId="0" fontId="3" fillId="2" borderId="1" xfId="0" applyFont="1" applyFill="1" applyBorder="1" applyAlignment="1">
      <alignment vertical="top"/>
    </xf>
    <xf numFmtId="0" fontId="3" fillId="2" borderId="4" xfId="0" applyFont="1" applyFill="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top"/>
    </xf>
    <xf numFmtId="0" fontId="3" fillId="2" borderId="3" xfId="0" applyFont="1" applyFill="1" applyBorder="1" applyAlignment="1">
      <alignment horizontal="justify" vertical="top" wrapText="1"/>
    </xf>
    <xf numFmtId="0" fontId="3" fillId="2" borderId="1" xfId="0" applyFont="1" applyFill="1" applyBorder="1" applyAlignment="1">
      <alignment horizontal="left" vertical="top"/>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1" xfId="0" applyFont="1" applyFill="1" applyBorder="1" applyAlignment="1">
      <alignment vertical="top" wrapText="1"/>
    </xf>
    <xf numFmtId="0" fontId="3" fillId="2" borderId="3" xfId="0" applyFont="1" applyFill="1" applyBorder="1" applyAlignment="1">
      <alignment horizontal="justify" vertical="top" wrapText="1"/>
    </xf>
    <xf numFmtId="0" fontId="3" fillId="2" borderId="3" xfId="0" applyFont="1" applyFill="1" applyBorder="1" applyAlignment="1">
      <alignment horizontal="center" vertical="top"/>
    </xf>
    <xf numFmtId="0" fontId="3" fillId="2" borderId="3" xfId="0" applyFont="1" applyFill="1" applyBorder="1" applyAlignment="1">
      <alignment horizontal="center" vertical="center"/>
    </xf>
    <xf numFmtId="0" fontId="3" fillId="2" borderId="3" xfId="0" applyFont="1" applyFill="1" applyBorder="1" applyAlignment="1">
      <alignment horizontal="left" vertical="top" wrapText="1"/>
    </xf>
    <xf numFmtId="0" fontId="3" fillId="0" borderId="2" xfId="0" applyFont="1" applyFill="1" applyBorder="1" applyAlignment="1">
      <alignment horizontal="center" vertical="center" wrapText="1"/>
    </xf>
    <xf numFmtId="14" fontId="3" fillId="2" borderId="4" xfId="0" applyNumberFormat="1" applyFont="1" applyFill="1" applyBorder="1" applyAlignment="1">
      <alignment horizontal="center" vertical="top"/>
    </xf>
    <xf numFmtId="0" fontId="13" fillId="0" borderId="1" xfId="0" applyFont="1" applyBorder="1" applyAlignment="1">
      <alignment vertical="top" wrapText="1"/>
    </xf>
    <xf numFmtId="49" fontId="13" fillId="0" borderId="1" xfId="0" applyNumberFormat="1" applyFont="1" applyBorder="1" applyAlignment="1">
      <alignment horizontal="right" vertical="top"/>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top"/>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13" fillId="2" borderId="1" xfId="0" applyFont="1" applyFill="1" applyBorder="1" applyAlignment="1">
      <alignment vertical="top" wrapText="1"/>
    </xf>
    <xf numFmtId="0" fontId="13" fillId="2" borderId="1" xfId="0" applyFont="1" applyFill="1" applyBorder="1" applyAlignment="1">
      <alignment horizontal="center" vertical="center" wrapText="1"/>
    </xf>
    <xf numFmtId="0" fontId="9" fillId="2" borderId="0" xfId="0" applyFont="1" applyFill="1" applyAlignment="1">
      <alignment horizontal="left" vertical="top" wrapText="1" shrinkToFit="1"/>
    </xf>
    <xf numFmtId="0" fontId="9" fillId="2" borderId="0" xfId="0" applyFont="1" applyFill="1" applyAlignment="1">
      <alignment vertical="top" wrapText="1" shrinkToFit="1"/>
    </xf>
    <xf numFmtId="0" fontId="9" fillId="2" borderId="0" xfId="0" applyFont="1" applyFill="1" applyAlignment="1">
      <alignment horizontal="center" wrapText="1" shrinkToFit="1"/>
    </xf>
    <xf numFmtId="0" fontId="17" fillId="0" borderId="0" xfId="0" applyFont="1" applyAlignment="1"/>
    <xf numFmtId="0" fontId="19" fillId="0" borderId="0" xfId="0" applyFont="1" applyAlignment="1"/>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top"/>
    </xf>
    <xf numFmtId="0" fontId="3" fillId="2" borderId="2"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2" xfId="0" applyFont="1" applyFill="1" applyBorder="1" applyAlignment="1">
      <alignment vertical="top" wrapText="1"/>
    </xf>
    <xf numFmtId="0" fontId="3" fillId="2" borderId="2" xfId="0" applyFont="1" applyFill="1" applyBorder="1" applyAlignment="1">
      <alignment vertical="top"/>
    </xf>
    <xf numFmtId="0" fontId="3" fillId="2" borderId="2" xfId="0" applyFont="1" applyFill="1" applyBorder="1" applyAlignment="1">
      <alignment horizontal="left" vertical="top" wrapText="1"/>
    </xf>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2" borderId="3" xfId="0" applyFont="1" applyFill="1" applyBorder="1" applyAlignment="1">
      <alignment vertical="center" wrapText="1"/>
    </xf>
    <xf numFmtId="0" fontId="3" fillId="2" borderId="3" xfId="0" applyFont="1" applyFill="1" applyBorder="1" applyAlignment="1">
      <alignment vertical="top"/>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4" xfId="0" applyFont="1" applyFill="1" applyBorder="1" applyAlignment="1">
      <alignment vertical="top"/>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166" fontId="3" fillId="2" borderId="0" xfId="2" applyNumberFormat="1" applyFont="1" applyFill="1" applyAlignment="1">
      <alignment horizontal="center" vertical="top" wrapText="1"/>
    </xf>
    <xf numFmtId="166" fontId="3" fillId="2" borderId="1" xfId="2" applyNumberFormat="1" applyFont="1" applyFill="1" applyBorder="1" applyAlignment="1">
      <alignment horizontal="center" vertical="top" wrapText="1"/>
    </xf>
    <xf numFmtId="166" fontId="3" fillId="2" borderId="1" xfId="0" applyNumberFormat="1" applyFont="1" applyFill="1" applyBorder="1" applyAlignment="1">
      <alignment horizontal="center" vertical="top" wrapText="1"/>
    </xf>
    <xf numFmtId="166" fontId="3" fillId="2" borderId="2" xfId="2" applyNumberFormat="1" applyFont="1" applyFill="1" applyBorder="1" applyAlignment="1">
      <alignment horizontal="center" vertical="top" wrapText="1"/>
    </xf>
    <xf numFmtId="166" fontId="3" fillId="2" borderId="2" xfId="0" applyNumberFormat="1" applyFont="1" applyFill="1" applyBorder="1" applyAlignment="1">
      <alignment horizontal="center" vertical="top" wrapText="1"/>
    </xf>
    <xf numFmtId="166" fontId="3" fillId="2" borderId="4" xfId="2" applyNumberFormat="1" applyFont="1" applyFill="1" applyBorder="1" applyAlignment="1">
      <alignment horizontal="center" vertical="top" wrapText="1"/>
    </xf>
    <xf numFmtId="166" fontId="13" fillId="0" borderId="1" xfId="0" applyNumberFormat="1" applyFont="1" applyBorder="1" applyAlignment="1">
      <alignment horizontal="center" vertical="top" wrapText="1"/>
    </xf>
    <xf numFmtId="166" fontId="3" fillId="2" borderId="3" xfId="2" applyNumberFormat="1" applyFont="1" applyFill="1" applyBorder="1" applyAlignment="1">
      <alignment horizontal="center" vertical="top" wrapText="1"/>
    </xf>
    <xf numFmtId="166" fontId="5" fillId="2" borderId="1" xfId="2" applyNumberFormat="1" applyFont="1" applyFill="1" applyBorder="1" applyAlignment="1">
      <alignment horizontal="center" vertical="top" wrapText="1"/>
    </xf>
    <xf numFmtId="166" fontId="5" fillId="2" borderId="2" xfId="2" applyNumberFormat="1" applyFont="1" applyFill="1" applyBorder="1" applyAlignment="1">
      <alignment horizontal="center" vertical="top" wrapText="1"/>
    </xf>
    <xf numFmtId="166" fontId="3" fillId="2" borderId="0" xfId="2" applyNumberFormat="1" applyFont="1" applyFill="1" applyAlignment="1">
      <alignment horizontal="center" vertical="top" wrapText="1" shrinkToFit="1"/>
    </xf>
    <xf numFmtId="166" fontId="3" fillId="2" borderId="3" xfId="0" applyNumberFormat="1" applyFont="1" applyFill="1" applyBorder="1" applyAlignment="1">
      <alignment horizontal="center" vertical="top" wrapText="1"/>
    </xf>
    <xf numFmtId="166" fontId="3" fillId="2" borderId="4" xfId="0" applyNumberFormat="1" applyFont="1" applyFill="1" applyBorder="1" applyAlignment="1">
      <alignment horizontal="center" vertical="top" wrapText="1"/>
    </xf>
    <xf numFmtId="166" fontId="19" fillId="0" borderId="0" xfId="0" applyNumberFormat="1" applyFont="1" applyAlignment="1">
      <alignment horizontal="center" vertical="top" wrapText="1"/>
    </xf>
    <xf numFmtId="166" fontId="17" fillId="0" borderId="0" xfId="0" applyNumberFormat="1" applyFont="1" applyAlignment="1">
      <alignment horizontal="center" vertical="top" wrapText="1"/>
    </xf>
    <xf numFmtId="0" fontId="3" fillId="2" borderId="0" xfId="0" applyFont="1" applyFill="1" applyAlignment="1"/>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vertical="center" wrapText="1"/>
    </xf>
    <xf numFmtId="0" fontId="5" fillId="2" borderId="1" xfId="0" applyFont="1" applyFill="1" applyBorder="1" applyAlignment="1">
      <alignment vertical="top"/>
    </xf>
    <xf numFmtId="0" fontId="5" fillId="2" borderId="1" xfId="0" applyFont="1" applyFill="1" applyBorder="1" applyAlignment="1"/>
    <xf numFmtId="0" fontId="5" fillId="2" borderId="2" xfId="0" applyFont="1" applyFill="1" applyBorder="1" applyAlignment="1"/>
    <xf numFmtId="0" fontId="4" fillId="2" borderId="0" xfId="0" applyFont="1" applyFill="1" applyAlignment="1"/>
    <xf numFmtId="0" fontId="3" fillId="2" borderId="0" xfId="0" applyFont="1" applyFill="1" applyAlignment="1">
      <alignment wrapText="1" shrinkToFit="1"/>
    </xf>
    <xf numFmtId="0" fontId="8" fillId="2" borderId="0" xfId="0" applyFont="1" applyFill="1" applyAlignment="1"/>
    <xf numFmtId="166" fontId="8" fillId="2" borderId="0" xfId="0" applyNumberFormat="1" applyFont="1" applyFill="1"/>
    <xf numFmtId="166" fontId="9" fillId="2" borderId="0" xfId="0" applyNumberFormat="1" applyFont="1" applyFill="1"/>
    <xf numFmtId="166" fontId="10" fillId="0" borderId="0" xfId="0" applyNumberFormat="1" applyFont="1" applyFill="1" applyBorder="1" applyAlignment="1">
      <alignment vertical="top" wrapText="1"/>
    </xf>
    <xf numFmtId="166" fontId="12" fillId="0" borderId="0" xfId="0" applyNumberFormat="1" applyFont="1" applyFill="1" applyBorder="1" applyAlignment="1">
      <alignment wrapText="1"/>
    </xf>
    <xf numFmtId="166" fontId="3" fillId="0" borderId="0" xfId="2" applyNumberFormat="1" applyFont="1" applyFill="1" applyAlignment="1">
      <alignment horizontal="center" vertical="top" wrapText="1"/>
    </xf>
    <xf numFmtId="166" fontId="3" fillId="0" borderId="1" xfId="2"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166" fontId="3" fillId="0" borderId="2" xfId="0" applyNumberFormat="1"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166" fontId="3" fillId="0" borderId="4" xfId="0" applyNumberFormat="1" applyFont="1" applyFill="1" applyBorder="1" applyAlignment="1">
      <alignment horizontal="center" vertical="top" wrapText="1"/>
    </xf>
    <xf numFmtId="166" fontId="5" fillId="0" borderId="1" xfId="2" applyNumberFormat="1" applyFont="1" applyFill="1" applyBorder="1" applyAlignment="1">
      <alignment horizontal="center" vertical="top" wrapText="1"/>
    </xf>
    <xf numFmtId="166" fontId="5" fillId="0" borderId="2" xfId="2" applyNumberFormat="1" applyFont="1" applyFill="1" applyBorder="1" applyAlignment="1">
      <alignment horizontal="center" vertical="top" wrapText="1"/>
    </xf>
    <xf numFmtId="166" fontId="3" fillId="0" borderId="0" xfId="2" applyNumberFormat="1" applyFont="1" applyFill="1" applyAlignment="1">
      <alignment horizontal="center" vertical="top" wrapText="1" shrinkToFit="1"/>
    </xf>
    <xf numFmtId="166" fontId="16" fillId="0" borderId="0" xfId="0" applyNumberFormat="1" applyFont="1" applyFill="1" applyAlignment="1">
      <alignment horizontal="center" vertical="top" wrapText="1"/>
    </xf>
    <xf numFmtId="166" fontId="20" fillId="0" borderId="0" xfId="0" applyNumberFormat="1" applyFont="1" applyFill="1" applyAlignment="1">
      <alignment horizontal="center" vertical="top" wrapText="1"/>
    </xf>
    <xf numFmtId="166" fontId="3" fillId="2" borderId="1" xfId="2" applyNumberFormat="1" applyFont="1" applyFill="1" applyBorder="1" applyAlignment="1">
      <alignment horizontal="center" vertical="top"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justify" vertical="center" wrapText="1"/>
    </xf>
    <xf numFmtId="0" fontId="0" fillId="0" borderId="0" xfId="0" applyAlignment="1">
      <alignment vertical="center" wrapText="1"/>
    </xf>
    <xf numFmtId="0" fontId="0" fillId="0" borderId="19" xfId="0" applyBorder="1" applyAlignment="1">
      <alignment vertical="center" wrapText="1"/>
    </xf>
    <xf numFmtId="0" fontId="0" fillId="0" borderId="19" xfId="0" applyBorder="1" applyAlignment="1">
      <alignment vertical="top" wrapText="1"/>
    </xf>
    <xf numFmtId="0" fontId="0" fillId="0" borderId="17" xfId="0" applyBorder="1" applyAlignment="1">
      <alignment vertical="top" wrapText="1"/>
    </xf>
    <xf numFmtId="0" fontId="0" fillId="0" borderId="17" xfId="0" applyBorder="1" applyAlignment="1">
      <alignment vertical="center" wrapText="1"/>
    </xf>
    <xf numFmtId="4" fontId="0" fillId="0" borderId="17" xfId="0" applyNumberFormat="1" applyBorder="1" applyAlignment="1">
      <alignment horizontal="center" vertical="center" wrapText="1"/>
    </xf>
    <xf numFmtId="0" fontId="0" fillId="0" borderId="15" xfId="0" applyBorder="1" applyAlignment="1">
      <alignment horizontal="justify" vertical="center" wrapText="1"/>
    </xf>
    <xf numFmtId="0" fontId="0" fillId="0" borderId="18" xfId="0" applyBorder="1" applyAlignment="1">
      <alignment vertical="top" wrapText="1"/>
    </xf>
    <xf numFmtId="0" fontId="0" fillId="0" borderId="15" xfId="0" applyBorder="1" applyAlignment="1">
      <alignment vertical="top" wrapText="1"/>
    </xf>
    <xf numFmtId="166" fontId="8" fillId="2" borderId="0" xfId="0" applyNumberFormat="1" applyFont="1" applyFill="1" applyBorder="1"/>
    <xf numFmtId="0" fontId="3" fillId="2" borderId="3" xfId="0" applyFont="1" applyFill="1" applyBorder="1" applyAlignment="1">
      <alignment horizontal="center" vertical="center" wrapText="1"/>
    </xf>
    <xf numFmtId="0" fontId="3" fillId="2" borderId="3" xfId="0" applyFont="1" applyFill="1" applyBorder="1" applyAlignment="1">
      <alignment vertical="top"/>
    </xf>
    <xf numFmtId="166" fontId="3" fillId="2" borderId="3" xfId="2" applyNumberFormat="1" applyFont="1" applyFill="1" applyBorder="1" applyAlignment="1">
      <alignment horizontal="center" vertical="top" wrapText="1"/>
    </xf>
    <xf numFmtId="0" fontId="3" fillId="2" borderId="3" xfId="0" applyFont="1" applyFill="1" applyBorder="1" applyAlignment="1">
      <alignment vertical="top" wrapText="1"/>
    </xf>
    <xf numFmtId="0" fontId="3" fillId="2" borderId="3" xfId="0" applyFont="1" applyFill="1" applyBorder="1" applyAlignment="1">
      <alignment horizontal="left" vertical="top"/>
    </xf>
    <xf numFmtId="0" fontId="3" fillId="2" borderId="1" xfId="0" applyFont="1" applyFill="1" applyBorder="1" applyAlignment="1">
      <alignment vertical="top"/>
    </xf>
    <xf numFmtId="0" fontId="3" fillId="2" borderId="3" xfId="0" applyFont="1" applyFill="1" applyBorder="1" applyAlignment="1">
      <alignment horizontal="center" vertical="top" wrapText="1"/>
    </xf>
    <xf numFmtId="166" fontId="3" fillId="2" borderId="1" xfId="2" applyNumberFormat="1" applyFont="1" applyFill="1" applyBorder="1" applyAlignment="1">
      <alignment horizontal="center" vertical="top" wrapText="1"/>
    </xf>
    <xf numFmtId="0" fontId="3" fillId="2" borderId="1" xfId="0" applyFont="1" applyFill="1" applyBorder="1" applyAlignment="1">
      <alignment vertical="top"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49" fontId="13" fillId="2" borderId="1" xfId="0" applyNumberFormat="1" applyFont="1" applyFill="1" applyBorder="1" applyAlignment="1">
      <alignment horizontal="right" vertical="top"/>
    </xf>
    <xf numFmtId="0" fontId="13" fillId="2" borderId="1" xfId="0" applyFont="1" applyFill="1" applyBorder="1" applyAlignment="1">
      <alignment horizontal="center" vertical="top" wrapText="1"/>
    </xf>
    <xf numFmtId="0" fontId="3" fillId="2" borderId="2" xfId="0" applyFont="1" applyFill="1" applyBorder="1" applyAlignment="1">
      <alignment horizontal="left" vertical="center" wrapText="1"/>
    </xf>
    <xf numFmtId="166" fontId="3" fillId="0" borderId="2" xfId="2" applyNumberFormat="1" applyFont="1" applyFill="1" applyBorder="1" applyAlignment="1">
      <alignment horizontal="center" vertical="top" wrapText="1"/>
    </xf>
    <xf numFmtId="166" fontId="3" fillId="0" borderId="3" xfId="2" applyNumberFormat="1" applyFont="1" applyFill="1" applyBorder="1" applyAlignment="1">
      <alignment horizontal="center" vertical="top" wrapText="1"/>
    </xf>
    <xf numFmtId="166" fontId="3" fillId="0" borderId="2" xfId="0" applyNumberFormat="1" applyFont="1" applyFill="1" applyBorder="1" applyAlignment="1">
      <alignment horizontal="center" vertical="top" wrapText="1"/>
    </xf>
    <xf numFmtId="166" fontId="3" fillId="0" borderId="3" xfId="0" applyNumberFormat="1"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166" fontId="3" fillId="0" borderId="1" xfId="2" applyNumberFormat="1" applyFont="1" applyFill="1" applyBorder="1" applyAlignment="1">
      <alignment horizontal="center" vertical="top" wrapText="1"/>
    </xf>
    <xf numFmtId="166" fontId="3" fillId="0" borderId="4" xfId="2" applyNumberFormat="1" applyFont="1" applyFill="1" applyBorder="1" applyAlignment="1">
      <alignment horizontal="center" vertical="top" wrapText="1"/>
    </xf>
    <xf numFmtId="166" fontId="3" fillId="0" borderId="4" xfId="0" applyNumberFormat="1" applyFont="1" applyFill="1" applyBorder="1" applyAlignment="1">
      <alignment horizontal="center" vertical="top" wrapText="1"/>
    </xf>
    <xf numFmtId="166" fontId="3" fillId="0" borderId="1" xfId="4" applyNumberFormat="1" applyFont="1" applyFill="1" applyBorder="1" applyAlignment="1" applyProtection="1">
      <alignment horizontal="center" vertical="top" wrapText="1" shrinkToFit="1"/>
    </xf>
    <xf numFmtId="166" fontId="3" fillId="2" borderId="1" xfId="2"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6" fontId="3" fillId="2" borderId="3" xfId="2" applyNumberFormat="1" applyFont="1" applyFill="1" applyBorder="1" applyAlignment="1">
      <alignment horizontal="center" vertical="top" wrapText="1"/>
    </xf>
    <xf numFmtId="166" fontId="3" fillId="2" borderId="1" xfId="0" applyNumberFormat="1" applyFont="1" applyFill="1" applyBorder="1" applyAlignment="1">
      <alignment horizontal="center" vertical="top" wrapText="1"/>
    </xf>
    <xf numFmtId="166" fontId="3" fillId="2" borderId="3" xfId="0" applyNumberFormat="1" applyFont="1" applyFill="1" applyBorder="1" applyAlignment="1">
      <alignment horizontal="center" vertical="top" wrapText="1"/>
    </xf>
    <xf numFmtId="166" fontId="3" fillId="2" borderId="1" xfId="2" applyNumberFormat="1" applyFont="1" applyFill="1" applyBorder="1" applyAlignment="1">
      <alignment horizontal="center" vertical="top" wrapText="1"/>
    </xf>
    <xf numFmtId="0" fontId="16" fillId="2" borderId="0" xfId="0" applyFont="1" applyFill="1" applyAlignment="1">
      <alignment horizontal="left" vertical="top" wrapText="1" shrinkToFit="1"/>
    </xf>
    <xf numFmtId="0" fontId="0" fillId="0" borderId="0" xfId="0" applyAlignment="1"/>
    <xf numFmtId="0" fontId="3" fillId="2" borderId="2" xfId="0" applyFont="1" applyFill="1" applyBorder="1" applyAlignment="1">
      <alignment vertical="top"/>
    </xf>
    <xf numFmtId="0" fontId="3" fillId="2" borderId="3" xfId="0" applyFont="1" applyFill="1" applyBorder="1" applyAlignment="1">
      <alignment vertical="top"/>
    </xf>
    <xf numFmtId="166" fontId="3" fillId="0" borderId="2" xfId="0" applyNumberFormat="1" applyFont="1" applyFill="1" applyBorder="1" applyAlignment="1">
      <alignment horizontal="center" vertical="top" wrapText="1"/>
    </xf>
    <xf numFmtId="166" fontId="3" fillId="0" borderId="3" xfId="0" applyNumberFormat="1" applyFont="1" applyFill="1" applyBorder="1" applyAlignment="1">
      <alignment horizontal="center"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2" borderId="4" xfId="0" applyFont="1" applyFill="1" applyBorder="1" applyAlignment="1">
      <alignment vertical="top" wrapText="1"/>
    </xf>
    <xf numFmtId="0" fontId="3" fillId="2" borderId="1" xfId="0" applyFont="1" applyFill="1" applyBorder="1" applyAlignment="1">
      <alignment horizontal="center" vertical="center"/>
    </xf>
    <xf numFmtId="14" fontId="3" fillId="2" borderId="2" xfId="0" applyNumberFormat="1" applyFont="1" applyFill="1" applyBorder="1" applyAlignment="1">
      <alignment horizontal="center" vertical="top"/>
    </xf>
    <xf numFmtId="0" fontId="3" fillId="2" borderId="3" xfId="0" applyFont="1" applyFill="1" applyBorder="1" applyAlignment="1">
      <alignment horizontal="center" vertical="top"/>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5" fillId="2" borderId="2" xfId="0" applyFont="1" applyFill="1" applyBorder="1" applyAlignment="1">
      <alignment horizontal="justify" vertical="top" wrapText="1"/>
    </xf>
    <xf numFmtId="0" fontId="3" fillId="2" borderId="3" xfId="0" applyFont="1" applyFill="1" applyBorder="1" applyAlignment="1">
      <alignment horizontal="justify" vertical="top" wrapText="1"/>
    </xf>
    <xf numFmtId="0" fontId="3" fillId="2" borderId="2" xfId="0" applyFont="1" applyFill="1" applyBorder="1" applyAlignment="1">
      <alignment horizontal="center" vertical="top"/>
    </xf>
    <xf numFmtId="0" fontId="3" fillId="2" borderId="4" xfId="0" applyFont="1" applyFill="1" applyBorder="1" applyAlignment="1">
      <alignment horizontal="center" vertical="top"/>
    </xf>
    <xf numFmtId="166" fontId="3" fillId="0" borderId="1" xfId="0" applyNumberFormat="1" applyFont="1" applyFill="1" applyBorder="1" applyAlignment="1">
      <alignment horizontal="center" vertical="top" wrapText="1"/>
    </xf>
    <xf numFmtId="166" fontId="3" fillId="0" borderId="2" xfId="2" applyNumberFormat="1" applyFont="1" applyFill="1" applyBorder="1" applyAlignment="1">
      <alignment horizontal="center" vertical="top" wrapText="1"/>
    </xf>
    <xf numFmtId="166" fontId="3" fillId="0" borderId="3" xfId="2" applyNumberFormat="1" applyFont="1" applyFill="1" applyBorder="1" applyAlignment="1">
      <alignment horizontal="center" vertical="top"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166" fontId="3" fillId="2" borderId="2" xfId="2" applyNumberFormat="1" applyFont="1" applyFill="1" applyBorder="1" applyAlignment="1">
      <alignment horizontal="center" vertical="top" wrapText="1"/>
    </xf>
    <xf numFmtId="166" fontId="3" fillId="2" borderId="3" xfId="0" applyNumberFormat="1" applyFont="1" applyFill="1" applyBorder="1" applyAlignment="1">
      <alignment horizontal="center" vertical="top" wrapText="1"/>
    </xf>
    <xf numFmtId="166" fontId="3" fillId="0" borderId="1" xfId="2" applyNumberFormat="1" applyFont="1" applyFill="1" applyBorder="1" applyAlignment="1">
      <alignment horizontal="center" vertical="top" wrapText="1"/>
    </xf>
    <xf numFmtId="166" fontId="3" fillId="2" borderId="3" xfId="2" applyNumberFormat="1" applyFont="1" applyFill="1" applyBorder="1" applyAlignment="1">
      <alignment horizontal="center" vertical="top" wrapText="1"/>
    </xf>
    <xf numFmtId="166" fontId="3" fillId="2" borderId="1" xfId="0" applyNumberFormat="1" applyFont="1" applyFill="1" applyBorder="1" applyAlignment="1">
      <alignment horizontal="center" vertical="top" wrapText="1"/>
    </xf>
    <xf numFmtId="0" fontId="18" fillId="0" borderId="0" xfId="0" applyFont="1" applyAlignment="1">
      <alignment wrapText="1"/>
    </xf>
    <xf numFmtId="49" fontId="3" fillId="2" borderId="2" xfId="0" applyNumberFormat="1" applyFont="1" applyFill="1" applyBorder="1" applyAlignment="1">
      <alignment horizontal="right" vertical="top"/>
    </xf>
    <xf numFmtId="49" fontId="0" fillId="0" borderId="4" xfId="0" applyNumberFormat="1" applyBorder="1" applyAlignment="1">
      <alignment horizontal="right" vertical="top"/>
    </xf>
    <xf numFmtId="49" fontId="0" fillId="0" borderId="3" xfId="0" applyNumberFormat="1" applyBorder="1" applyAlignment="1">
      <alignment horizontal="right" vertical="top"/>
    </xf>
    <xf numFmtId="0" fontId="0" fillId="0" borderId="4" xfId="0" applyBorder="1" applyAlignment="1">
      <alignment vertical="top" wrapText="1"/>
    </xf>
    <xf numFmtId="0" fontId="0" fillId="0" borderId="3" xfId="0" applyBorder="1" applyAlignment="1">
      <alignmen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166" fontId="3" fillId="0" borderId="4" xfId="2" applyNumberFormat="1" applyFont="1" applyFill="1" applyBorder="1" applyAlignment="1">
      <alignment horizontal="center" vertical="top" wrapText="1"/>
    </xf>
    <xf numFmtId="2" fontId="10" fillId="0" borderId="1" xfId="0" applyNumberFormat="1" applyFont="1" applyFill="1" applyBorder="1" applyAlignment="1">
      <alignment horizontal="left" vertical="top" wrapText="1"/>
    </xf>
    <xf numFmtId="0" fontId="12" fillId="0" borderId="1" xfId="0" applyFont="1" applyFill="1" applyBorder="1" applyAlignment="1">
      <alignment horizontal="left" wrapText="1"/>
    </xf>
    <xf numFmtId="166" fontId="3" fillId="2" borderId="4" xfId="0" applyNumberFormat="1" applyFont="1" applyFill="1" applyBorder="1" applyAlignment="1">
      <alignment horizontal="center" vertical="top" wrapText="1"/>
    </xf>
    <xf numFmtId="166" fontId="3" fillId="2" borderId="2" xfId="0" applyNumberFormat="1" applyFont="1" applyFill="1" applyBorder="1" applyAlignment="1">
      <alignment horizontal="center" vertical="top" wrapText="1"/>
    </xf>
    <xf numFmtId="166" fontId="3" fillId="2" borderId="1" xfId="2" applyNumberFormat="1" applyFont="1" applyFill="1" applyBorder="1" applyAlignment="1">
      <alignment horizontal="center"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vertical="top"/>
    </xf>
    <xf numFmtId="166" fontId="3" fillId="0" borderId="1" xfId="0"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166" fontId="3" fillId="0" borderId="4"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14" fontId="3" fillId="2" borderId="4" xfId="0" applyNumberFormat="1" applyFont="1" applyFill="1" applyBorder="1" applyAlignment="1">
      <alignment horizontal="center" vertical="top"/>
    </xf>
    <xf numFmtId="14" fontId="3" fillId="2" borderId="3" xfId="0" applyNumberFormat="1" applyFont="1" applyFill="1" applyBorder="1" applyAlignment="1">
      <alignment horizontal="center" vertical="top"/>
    </xf>
    <xf numFmtId="166" fontId="3" fillId="2" borderId="1" xfId="2" applyNumberFormat="1" applyFont="1" applyFill="1" applyBorder="1" applyAlignment="1">
      <alignment horizontal="center" vertical="center" wrapText="1"/>
    </xf>
    <xf numFmtId="0" fontId="3" fillId="2" borderId="2"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left" vertical="top" wrapText="1"/>
    </xf>
    <xf numFmtId="0" fontId="3" fillId="2" borderId="9" xfId="0" applyFont="1" applyFill="1" applyBorder="1" applyAlignment="1">
      <alignment horizontal="left" vertical="top"/>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0" xfId="0" applyFont="1" applyFill="1" applyBorder="1" applyAlignment="1">
      <alignment horizontal="left" vertical="top"/>
    </xf>
    <xf numFmtId="0" fontId="3" fillId="2" borderId="8" xfId="0" applyFont="1" applyFill="1" applyBorder="1" applyAlignment="1">
      <alignment horizontal="left"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top"/>
    </xf>
    <xf numFmtId="0" fontId="5" fillId="2" borderId="0" xfId="3" applyFont="1" applyFill="1" applyBorder="1" applyAlignment="1">
      <alignment horizontal="center" vertical="center" wrapText="1"/>
    </xf>
    <xf numFmtId="0" fontId="5" fillId="2" borderId="0" xfId="3" applyFont="1" applyFill="1" applyBorder="1" applyAlignment="1">
      <alignment horizontal="center" vertical="center"/>
    </xf>
    <xf numFmtId="166" fontId="3" fillId="0" borderId="2" xfId="2" applyNumberFormat="1" applyFont="1" applyFill="1" applyBorder="1" applyAlignment="1">
      <alignment horizontal="center" vertical="center" wrapText="1"/>
    </xf>
    <xf numFmtId="166" fontId="3" fillId="0" borderId="3" xfId="2" applyNumberFormat="1" applyFont="1" applyFill="1" applyBorder="1" applyAlignment="1">
      <alignment horizontal="center" vertical="center" wrapText="1"/>
    </xf>
    <xf numFmtId="0" fontId="0" fillId="0" borderId="4" xfId="0" applyBorder="1" applyAlignment="1">
      <alignment horizontal="center" vertical="top"/>
    </xf>
    <xf numFmtId="0" fontId="0" fillId="0" borderId="3" xfId="0" applyBorder="1" applyAlignment="1">
      <alignment horizontal="center" vertical="top"/>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2" xfId="0" applyFont="1" applyFill="1" applyBorder="1" applyAlignment="1" applyProtection="1">
      <alignment vertical="top" wrapText="1"/>
      <protection locked="0"/>
    </xf>
    <xf numFmtId="0" fontId="3" fillId="2" borderId="3" xfId="0" applyFont="1" applyFill="1" applyBorder="1" applyAlignment="1" applyProtection="1">
      <alignment vertical="top" wrapText="1"/>
      <protection locked="0"/>
    </xf>
    <xf numFmtId="16" fontId="3" fillId="2" borderId="2" xfId="0" applyNumberFormat="1" applyFont="1" applyFill="1" applyBorder="1" applyAlignment="1">
      <alignment horizontal="center" vertical="top"/>
    </xf>
    <xf numFmtId="16" fontId="3" fillId="2" borderId="2" xfId="0" applyNumberFormat="1" applyFont="1" applyFill="1" applyBorder="1" applyAlignment="1">
      <alignment horizontal="left" vertical="top"/>
    </xf>
    <xf numFmtId="0" fontId="5" fillId="2" borderId="1" xfId="0" applyFont="1" applyFill="1" applyBorder="1" applyAlignment="1">
      <alignment horizontal="justify" vertical="top" wrapText="1"/>
    </xf>
    <xf numFmtId="0" fontId="5" fillId="2" borderId="2" xfId="0" applyFont="1" applyFill="1" applyBorder="1" applyAlignment="1">
      <alignment horizontal="left" vertical="top" wrapText="1"/>
    </xf>
    <xf numFmtId="0" fontId="5" fillId="2" borderId="2" xfId="0" applyFont="1" applyFill="1" applyBorder="1" applyAlignment="1">
      <alignment vertical="top" wrapText="1"/>
    </xf>
    <xf numFmtId="0" fontId="5" fillId="2" borderId="1" xfId="0" applyFont="1" applyFill="1" applyBorder="1" applyAlignment="1">
      <alignment vertical="top" wrapText="1"/>
    </xf>
    <xf numFmtId="0" fontId="3" fillId="2" borderId="1" xfId="0" applyFont="1" applyFill="1" applyBorder="1" applyAlignment="1">
      <alignment horizontal="center" vertical="top" wrapText="1"/>
    </xf>
    <xf numFmtId="16" fontId="3" fillId="2" borderId="1" xfId="0" applyNumberFormat="1" applyFont="1" applyFill="1" applyBorder="1" applyAlignment="1">
      <alignment horizontal="left" vertical="top" wrapText="1"/>
    </xf>
    <xf numFmtId="0" fontId="5" fillId="2" borderId="1" xfId="0" applyFont="1" applyFill="1" applyBorder="1" applyAlignment="1">
      <alignment horizontal="justify" vertical="center" wrapText="1"/>
    </xf>
    <xf numFmtId="14" fontId="3" fillId="2" borderId="1" xfId="0" applyNumberFormat="1" applyFont="1" applyFill="1" applyBorder="1" applyAlignment="1">
      <alignment horizontal="center" vertical="top"/>
    </xf>
    <xf numFmtId="0" fontId="3" fillId="2" borderId="4" xfId="0" applyFont="1" applyFill="1" applyBorder="1" applyAlignment="1">
      <alignment horizontal="left" vertical="top"/>
    </xf>
    <xf numFmtId="0" fontId="0" fillId="0" borderId="4" xfId="0" applyFont="1" applyBorder="1" applyAlignment="1">
      <alignment horizontal="left" vertical="top"/>
    </xf>
    <xf numFmtId="0" fontId="0" fillId="0" borderId="3" xfId="0" applyFont="1" applyBorder="1" applyAlignment="1">
      <alignment horizontal="left" vertical="top"/>
    </xf>
    <xf numFmtId="0" fontId="0" fillId="2" borderId="4" xfId="0" applyFont="1" applyFill="1" applyBorder="1" applyAlignment="1">
      <alignment vertical="top" wrapText="1"/>
    </xf>
    <xf numFmtId="0" fontId="0" fillId="2" borderId="3" xfId="0" applyFont="1" applyFill="1" applyBorder="1" applyAlignment="1">
      <alignment vertical="top" wrapText="1"/>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7" xfId="0" applyFont="1" applyFill="1" applyBorder="1" applyAlignment="1">
      <alignment horizontal="left" wrapText="1"/>
    </xf>
    <xf numFmtId="0" fontId="5" fillId="2" borderId="9" xfId="0" applyFont="1" applyFill="1" applyBorder="1" applyAlignment="1">
      <alignment horizontal="left" wrapText="1"/>
    </xf>
    <xf numFmtId="0" fontId="5" fillId="2" borderId="5" xfId="0" applyFont="1" applyFill="1" applyBorder="1" applyAlignment="1">
      <alignment horizontal="left"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0" fillId="0" borderId="4"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vertical="top"/>
    </xf>
    <xf numFmtId="0" fontId="0" fillId="0" borderId="3" xfId="0" applyFont="1" applyBorder="1" applyAlignment="1">
      <alignment vertical="top"/>
    </xf>
    <xf numFmtId="0" fontId="8" fillId="2" borderId="3" xfId="0" applyFont="1" applyFill="1" applyBorder="1" applyAlignment="1">
      <alignment vertical="top" wrapText="1"/>
    </xf>
    <xf numFmtId="166"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top" wrapText="1"/>
    </xf>
    <xf numFmtId="166" fontId="3" fillId="2" borderId="2" xfId="2" applyNumberFormat="1" applyFont="1" applyFill="1" applyBorder="1" applyAlignment="1">
      <alignment horizontal="center" vertical="center" wrapText="1"/>
    </xf>
    <xf numFmtId="166" fontId="3" fillId="2" borderId="3" xfId="2" applyNumberFormat="1" applyFont="1" applyFill="1" applyBorder="1" applyAlignment="1">
      <alignment horizontal="center" vertical="center" wrapText="1"/>
    </xf>
    <xf numFmtId="0" fontId="3" fillId="2" borderId="1" xfId="1" applyFont="1" applyFill="1" applyBorder="1" applyAlignment="1">
      <alignment vertical="top" wrapText="1"/>
    </xf>
    <xf numFmtId="0" fontId="3" fillId="0" borderId="1" xfId="0" applyFont="1" applyFill="1" applyBorder="1" applyAlignment="1">
      <alignment vertical="top" wrapText="1"/>
    </xf>
    <xf numFmtId="9" fontId="3" fillId="2" borderId="2" xfId="0" applyNumberFormat="1" applyFont="1" applyFill="1" applyBorder="1" applyAlignment="1">
      <alignment vertical="top" wrapText="1"/>
    </xf>
    <xf numFmtId="0" fontId="3" fillId="2" borderId="4" xfId="0" applyFont="1" applyFill="1" applyBorder="1" applyAlignment="1">
      <alignment vertical="center" wrapText="1"/>
    </xf>
    <xf numFmtId="0" fontId="8" fillId="2" borderId="4" xfId="0" applyFont="1" applyFill="1" applyBorder="1" applyAlignment="1">
      <alignment vertical="top" wrapText="1"/>
    </xf>
    <xf numFmtId="166" fontId="8" fillId="2" borderId="4" xfId="0" applyNumberFormat="1" applyFont="1" applyFill="1" applyBorder="1" applyAlignment="1">
      <alignment horizontal="center" vertical="top" wrapText="1"/>
    </xf>
    <xf numFmtId="166" fontId="8" fillId="2" borderId="3" xfId="0" applyNumberFormat="1" applyFont="1" applyFill="1" applyBorder="1" applyAlignment="1">
      <alignment horizontal="center" vertical="top" wrapText="1"/>
    </xf>
    <xf numFmtId="166" fontId="3" fillId="2" borderId="4" xfId="2" applyNumberFormat="1" applyFont="1" applyFill="1" applyBorder="1" applyAlignment="1">
      <alignment horizontal="center" vertical="top" wrapText="1"/>
    </xf>
    <xf numFmtId="166" fontId="8" fillId="0" borderId="4" xfId="0" applyNumberFormat="1" applyFont="1" applyFill="1" applyBorder="1" applyAlignment="1">
      <alignment horizontal="center" vertical="top" wrapText="1"/>
    </xf>
    <xf numFmtId="166" fontId="8" fillId="0" borderId="3" xfId="0" applyNumberFormat="1" applyFont="1" applyFill="1" applyBorder="1" applyAlignment="1">
      <alignment horizontal="center" vertical="top" wrapText="1"/>
    </xf>
    <xf numFmtId="0" fontId="3" fillId="2" borderId="3" xfId="0" applyFont="1" applyFill="1" applyBorder="1" applyAlignment="1">
      <alignment horizontal="justify" vertical="top"/>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3" fillId="2" borderId="1" xfId="0" applyFont="1" applyFill="1" applyBorder="1" applyAlignment="1">
      <alignment vertical="center" wrapText="1"/>
    </xf>
    <xf numFmtId="0" fontId="8" fillId="2" borderId="0" xfId="0" applyFont="1" applyFill="1" applyBorder="1" applyAlignment="1"/>
    <xf numFmtId="49" fontId="3" fillId="2" borderId="2" xfId="0" applyNumberFormat="1" applyFont="1" applyFill="1" applyBorder="1" applyAlignment="1">
      <alignment vertical="top" wrapText="1"/>
    </xf>
    <xf numFmtId="49" fontId="3" fillId="2" borderId="3" xfId="0" applyNumberFormat="1" applyFont="1" applyFill="1" applyBorder="1" applyAlignment="1">
      <alignment vertical="top"/>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justify" vertical="center" wrapText="1"/>
    </xf>
    <xf numFmtId="0" fontId="0" fillId="0" borderId="18" xfId="0" applyBorder="1" applyAlignment="1">
      <alignment horizontal="justify" vertical="center" wrapText="1"/>
    </xf>
    <xf numFmtId="0" fontId="0" fillId="0" borderId="15" xfId="0" applyBorder="1" applyAlignment="1">
      <alignment horizontal="justify"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14" fontId="0" fillId="0" borderId="14" xfId="0" applyNumberFormat="1" applyBorder="1" applyAlignment="1">
      <alignment vertical="center" wrapText="1"/>
    </xf>
    <xf numFmtId="14" fontId="0" fillId="0" borderId="18" xfId="0" applyNumberFormat="1" applyBorder="1" applyAlignment="1">
      <alignment vertical="center" wrapText="1"/>
    </xf>
    <xf numFmtId="14" fontId="0" fillId="0" borderId="15" xfId="0" applyNumberFormat="1" applyBorder="1" applyAlignment="1">
      <alignment vertical="center" wrapText="1"/>
    </xf>
  </cellXfs>
  <cellStyles count="6">
    <cellStyle name="ex62" xfId="5"/>
    <cellStyle name="ex63" xfId="4"/>
    <cellStyle name="Гиперссылка" xfId="1" builtinId="8"/>
    <cellStyle name="Обычный" xfId="0" builtinId="0"/>
    <cellStyle name="Обычный 2"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Лист1!$B$5:$B$420</c:f>
              <c:numCache>
                <c:formatCode>General</c:formatCode>
                <c:ptCount val="416"/>
                <c:pt idx="0">
                  <c:v>0</c:v>
                </c:pt>
                <c:pt idx="2">
                  <c:v>2</c:v>
                </c:pt>
                <c:pt idx="4">
                  <c:v>0</c:v>
                </c:pt>
                <c:pt idx="8">
                  <c:v>0</c:v>
                </c:pt>
                <c:pt idx="11">
                  <c:v>0</c:v>
                </c:pt>
                <c:pt idx="13">
                  <c:v>0</c:v>
                </c:pt>
                <c:pt idx="16">
                  <c:v>0</c:v>
                </c:pt>
                <c:pt idx="17">
                  <c:v>0</c:v>
                </c:pt>
                <c:pt idx="20">
                  <c:v>0</c:v>
                </c:pt>
                <c:pt idx="21">
                  <c:v>0</c:v>
                </c:pt>
                <c:pt idx="24">
                  <c:v>0</c:v>
                </c:pt>
                <c:pt idx="26">
                  <c:v>0</c:v>
                </c:pt>
                <c:pt idx="27">
                  <c:v>0</c:v>
                </c:pt>
                <c:pt idx="32">
                  <c:v>0</c:v>
                </c:pt>
                <c:pt idx="34">
                  <c:v>0</c:v>
                </c:pt>
                <c:pt idx="37">
                  <c:v>0</c:v>
                </c:pt>
                <c:pt idx="42">
                  <c:v>0</c:v>
                </c:pt>
                <c:pt idx="44">
                  <c:v>0</c:v>
                </c:pt>
                <c:pt idx="46">
                  <c:v>0</c:v>
                </c:pt>
                <c:pt idx="48">
                  <c:v>0</c:v>
                </c:pt>
                <c:pt idx="50">
                  <c:v>0</c:v>
                </c:pt>
                <c:pt idx="53">
                  <c:v>0</c:v>
                </c:pt>
                <c:pt idx="57">
                  <c:v>0</c:v>
                </c:pt>
                <c:pt idx="59">
                  <c:v>0</c:v>
                </c:pt>
                <c:pt idx="60">
                  <c:v>0</c:v>
                </c:pt>
                <c:pt idx="62">
                  <c:v>0</c:v>
                </c:pt>
                <c:pt idx="65">
                  <c:v>0</c:v>
                </c:pt>
                <c:pt idx="70">
                  <c:v>0</c:v>
                </c:pt>
                <c:pt idx="72">
                  <c:v>0</c:v>
                </c:pt>
                <c:pt idx="75">
                  <c:v>0</c:v>
                </c:pt>
                <c:pt idx="82">
                  <c:v>0</c:v>
                </c:pt>
                <c:pt idx="84">
                  <c:v>0</c:v>
                </c:pt>
                <c:pt idx="87">
                  <c:v>0</c:v>
                </c:pt>
                <c:pt idx="89">
                  <c:v>0</c:v>
                </c:pt>
                <c:pt idx="90">
                  <c:v>0</c:v>
                </c:pt>
                <c:pt idx="91">
                  <c:v>0</c:v>
                </c:pt>
                <c:pt idx="94">
                  <c:v>0</c:v>
                </c:pt>
                <c:pt idx="96">
                  <c:v>0</c:v>
                </c:pt>
                <c:pt idx="98">
                  <c:v>0</c:v>
                </c:pt>
                <c:pt idx="101">
                  <c:v>0</c:v>
                </c:pt>
                <c:pt idx="106">
                  <c:v>0</c:v>
                </c:pt>
                <c:pt idx="108">
                  <c:v>0</c:v>
                </c:pt>
                <c:pt idx="111">
                  <c:v>0</c:v>
                </c:pt>
                <c:pt idx="118">
                  <c:v>0</c:v>
                </c:pt>
                <c:pt idx="120">
                  <c:v>0</c:v>
                </c:pt>
                <c:pt idx="122">
                  <c:v>0</c:v>
                </c:pt>
                <c:pt idx="125">
                  <c:v>0</c:v>
                </c:pt>
                <c:pt idx="130">
                  <c:v>0</c:v>
                </c:pt>
                <c:pt idx="132">
                  <c:v>0</c:v>
                </c:pt>
                <c:pt idx="137">
                  <c:v>0</c:v>
                </c:pt>
                <c:pt idx="139">
                  <c:v>0</c:v>
                </c:pt>
                <c:pt idx="142">
                  <c:v>0</c:v>
                </c:pt>
                <c:pt idx="147">
                  <c:v>0</c:v>
                </c:pt>
                <c:pt idx="149">
                  <c:v>0</c:v>
                </c:pt>
                <c:pt idx="150">
                  <c:v>0</c:v>
                </c:pt>
                <c:pt idx="151">
                  <c:v>0</c:v>
                </c:pt>
                <c:pt idx="152">
                  <c:v>0</c:v>
                </c:pt>
                <c:pt idx="157">
                  <c:v>0</c:v>
                </c:pt>
                <c:pt idx="159">
                  <c:v>0</c:v>
                </c:pt>
                <c:pt idx="164">
                  <c:v>0</c:v>
                </c:pt>
                <c:pt idx="167">
                  <c:v>0</c:v>
                </c:pt>
                <c:pt idx="170">
                  <c:v>0</c:v>
                </c:pt>
                <c:pt idx="175">
                  <c:v>0</c:v>
                </c:pt>
                <c:pt idx="177">
                  <c:v>0</c:v>
                </c:pt>
                <c:pt idx="179">
                  <c:v>0</c:v>
                </c:pt>
                <c:pt idx="181">
                  <c:v>0</c:v>
                </c:pt>
                <c:pt idx="186">
                  <c:v>0</c:v>
                </c:pt>
                <c:pt idx="188">
                  <c:v>0</c:v>
                </c:pt>
                <c:pt idx="193">
                  <c:v>0</c:v>
                </c:pt>
                <c:pt idx="195">
                  <c:v>0</c:v>
                </c:pt>
                <c:pt idx="200">
                  <c:v>0</c:v>
                </c:pt>
                <c:pt idx="202">
                  <c:v>0</c:v>
                </c:pt>
                <c:pt idx="207">
                  <c:v>0</c:v>
                </c:pt>
                <c:pt idx="209">
                  <c:v>0</c:v>
                </c:pt>
                <c:pt idx="213">
                  <c:v>0</c:v>
                </c:pt>
                <c:pt idx="214">
                  <c:v>0</c:v>
                </c:pt>
                <c:pt idx="216">
                  <c:v>0</c:v>
                </c:pt>
                <c:pt idx="219">
                  <c:v>0</c:v>
                </c:pt>
                <c:pt idx="220">
                  <c:v>0</c:v>
                </c:pt>
                <c:pt idx="221">
                  <c:v>0</c:v>
                </c:pt>
                <c:pt idx="224">
                  <c:v>0</c:v>
                </c:pt>
                <c:pt idx="225">
                  <c:v>0</c:v>
                </c:pt>
                <c:pt idx="226">
                  <c:v>0</c:v>
                </c:pt>
                <c:pt idx="227">
                  <c:v>0</c:v>
                </c:pt>
                <c:pt idx="228">
                  <c:v>0</c:v>
                </c:pt>
                <c:pt idx="233">
                  <c:v>0</c:v>
                </c:pt>
                <c:pt idx="235">
                  <c:v>0</c:v>
                </c:pt>
                <c:pt idx="240">
                  <c:v>0</c:v>
                </c:pt>
                <c:pt idx="245">
                  <c:v>0</c:v>
                </c:pt>
                <c:pt idx="247">
                  <c:v>0</c:v>
                </c:pt>
                <c:pt idx="248">
                  <c:v>0</c:v>
                </c:pt>
                <c:pt idx="250">
                  <c:v>0</c:v>
                </c:pt>
                <c:pt idx="256">
                  <c:v>0</c:v>
                </c:pt>
                <c:pt idx="260">
                  <c:v>0</c:v>
                </c:pt>
                <c:pt idx="262">
                  <c:v>0</c:v>
                </c:pt>
                <c:pt idx="264">
                  <c:v>0</c:v>
                </c:pt>
                <c:pt idx="271">
                  <c:v>0</c:v>
                </c:pt>
                <c:pt idx="273">
                  <c:v>0</c:v>
                </c:pt>
                <c:pt idx="274">
                  <c:v>0</c:v>
                </c:pt>
                <c:pt idx="276">
                  <c:v>0</c:v>
                </c:pt>
                <c:pt idx="281">
                  <c:v>0</c:v>
                </c:pt>
                <c:pt idx="283">
                  <c:v>0</c:v>
                </c:pt>
                <c:pt idx="286">
                  <c:v>0</c:v>
                </c:pt>
                <c:pt idx="287">
                  <c:v>0</c:v>
                </c:pt>
                <c:pt idx="290">
                  <c:v>0</c:v>
                </c:pt>
                <c:pt idx="291">
                  <c:v>0</c:v>
                </c:pt>
                <c:pt idx="292">
                  <c:v>0</c:v>
                </c:pt>
                <c:pt idx="293">
                  <c:v>0</c:v>
                </c:pt>
                <c:pt idx="298">
                  <c:v>0</c:v>
                </c:pt>
                <c:pt idx="300">
                  <c:v>0</c:v>
                </c:pt>
                <c:pt idx="301">
                  <c:v>0</c:v>
                </c:pt>
                <c:pt idx="306">
                  <c:v>0</c:v>
                </c:pt>
                <c:pt idx="308">
                  <c:v>0</c:v>
                </c:pt>
                <c:pt idx="313">
                  <c:v>0</c:v>
                </c:pt>
                <c:pt idx="315">
                  <c:v>0</c:v>
                </c:pt>
                <c:pt idx="317">
                  <c:v>0</c:v>
                </c:pt>
                <c:pt idx="320">
                  <c:v>0</c:v>
                </c:pt>
                <c:pt idx="321">
                  <c:v>0</c:v>
                </c:pt>
                <c:pt idx="323">
                  <c:v>0</c:v>
                </c:pt>
                <c:pt idx="324">
                  <c:v>0</c:v>
                </c:pt>
                <c:pt idx="325">
                  <c:v>0</c:v>
                </c:pt>
                <c:pt idx="330">
                  <c:v>0</c:v>
                </c:pt>
                <c:pt idx="332">
                  <c:v>0</c:v>
                </c:pt>
                <c:pt idx="337">
                  <c:v>0</c:v>
                </c:pt>
                <c:pt idx="339">
                  <c:v>0</c:v>
                </c:pt>
                <c:pt idx="341">
                  <c:v>0</c:v>
                </c:pt>
                <c:pt idx="344">
                  <c:v>0</c:v>
                </c:pt>
                <c:pt idx="347">
                  <c:v>0</c:v>
                </c:pt>
                <c:pt idx="351">
                  <c:v>0</c:v>
                </c:pt>
                <c:pt idx="354">
                  <c:v>0</c:v>
                </c:pt>
                <c:pt idx="356">
                  <c:v>0</c:v>
                </c:pt>
                <c:pt idx="358">
                  <c:v>0</c:v>
                </c:pt>
                <c:pt idx="359">
                  <c:v>0</c:v>
                </c:pt>
                <c:pt idx="364">
                  <c:v>0</c:v>
                </c:pt>
                <c:pt idx="366">
                  <c:v>0</c:v>
                </c:pt>
                <c:pt idx="368">
                  <c:v>0</c:v>
                </c:pt>
                <c:pt idx="371">
                  <c:v>0</c:v>
                </c:pt>
                <c:pt idx="373">
                  <c:v>0</c:v>
                </c:pt>
                <c:pt idx="375">
                  <c:v>0</c:v>
                </c:pt>
                <c:pt idx="377">
                  <c:v>0</c:v>
                </c:pt>
                <c:pt idx="379">
                  <c:v>0</c:v>
                </c:pt>
                <c:pt idx="382">
                  <c:v>0</c:v>
                </c:pt>
                <c:pt idx="384">
                  <c:v>0</c:v>
                </c:pt>
                <c:pt idx="386">
                  <c:v>0</c:v>
                </c:pt>
                <c:pt idx="388">
                  <c:v>0</c:v>
                </c:pt>
                <c:pt idx="389">
                  <c:v>0</c:v>
                </c:pt>
                <c:pt idx="392">
                  <c:v>0</c:v>
                </c:pt>
                <c:pt idx="394">
                  <c:v>0</c:v>
                </c:pt>
                <c:pt idx="396">
                  <c:v>0</c:v>
                </c:pt>
                <c:pt idx="399">
                  <c:v>0</c:v>
                </c:pt>
                <c:pt idx="401">
                  <c:v>0</c:v>
                </c:pt>
                <c:pt idx="403">
                  <c:v>0</c:v>
                </c:pt>
                <c:pt idx="406">
                  <c:v>0</c:v>
                </c:pt>
                <c:pt idx="408">
                  <c:v>0</c:v>
                </c:pt>
              </c:numCache>
            </c:numRef>
          </c:val>
          <c:extLst xmlns:c16r2="http://schemas.microsoft.com/office/drawing/2015/06/chart">
            <c:ext xmlns:c16="http://schemas.microsoft.com/office/drawing/2014/chart" uri="{C3380CC4-5D6E-409C-BE32-E72D297353CC}">
              <c16:uniqueId val="{00000000-A7E7-4237-BAD3-8C8B9643D757}"/>
            </c:ext>
          </c:extLst>
        </c:ser>
        <c:ser>
          <c:idx val="1"/>
          <c:order val="1"/>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Лист1!$C$5:$C$420</c:f>
              <c:numCache>
                <c:formatCode>General</c:formatCode>
                <c:ptCount val="416"/>
                <c:pt idx="0">
                  <c:v>0</c:v>
                </c:pt>
                <c:pt idx="2">
                  <c:v>3</c:v>
                </c:pt>
                <c:pt idx="4">
                  <c:v>0</c:v>
                </c:pt>
                <c:pt idx="8">
                  <c:v>0</c:v>
                </c:pt>
                <c:pt idx="11">
                  <c:v>0</c:v>
                </c:pt>
                <c:pt idx="13">
                  <c:v>0</c:v>
                </c:pt>
                <c:pt idx="16">
                  <c:v>0</c:v>
                </c:pt>
                <c:pt idx="17">
                  <c:v>0</c:v>
                </c:pt>
                <c:pt idx="20">
                  <c:v>0</c:v>
                </c:pt>
                <c:pt idx="21">
                  <c:v>0</c:v>
                </c:pt>
                <c:pt idx="24">
                  <c:v>0</c:v>
                </c:pt>
                <c:pt idx="26">
                  <c:v>0</c:v>
                </c:pt>
                <c:pt idx="27">
                  <c:v>0</c:v>
                </c:pt>
                <c:pt idx="32">
                  <c:v>0</c:v>
                </c:pt>
                <c:pt idx="34">
                  <c:v>0</c:v>
                </c:pt>
                <c:pt idx="37">
                  <c:v>0</c:v>
                </c:pt>
                <c:pt idx="42">
                  <c:v>0</c:v>
                </c:pt>
                <c:pt idx="44">
                  <c:v>0</c:v>
                </c:pt>
                <c:pt idx="46">
                  <c:v>0</c:v>
                </c:pt>
                <c:pt idx="48">
                  <c:v>0</c:v>
                </c:pt>
                <c:pt idx="50">
                  <c:v>0</c:v>
                </c:pt>
                <c:pt idx="57">
                  <c:v>0</c:v>
                </c:pt>
                <c:pt idx="59">
                  <c:v>0</c:v>
                </c:pt>
                <c:pt idx="60">
                  <c:v>0</c:v>
                </c:pt>
                <c:pt idx="62">
                  <c:v>0</c:v>
                </c:pt>
                <c:pt idx="70">
                  <c:v>0</c:v>
                </c:pt>
                <c:pt idx="72">
                  <c:v>0</c:v>
                </c:pt>
                <c:pt idx="82">
                  <c:v>0</c:v>
                </c:pt>
                <c:pt idx="87">
                  <c:v>0</c:v>
                </c:pt>
                <c:pt idx="89">
                  <c:v>0</c:v>
                </c:pt>
                <c:pt idx="90">
                  <c:v>0</c:v>
                </c:pt>
                <c:pt idx="91">
                  <c:v>0</c:v>
                </c:pt>
                <c:pt idx="96">
                  <c:v>0</c:v>
                </c:pt>
                <c:pt idx="98">
                  <c:v>0</c:v>
                </c:pt>
                <c:pt idx="106">
                  <c:v>0</c:v>
                </c:pt>
                <c:pt idx="108">
                  <c:v>0</c:v>
                </c:pt>
                <c:pt idx="118">
                  <c:v>0</c:v>
                </c:pt>
                <c:pt idx="120">
                  <c:v>0</c:v>
                </c:pt>
                <c:pt idx="122">
                  <c:v>0</c:v>
                </c:pt>
                <c:pt idx="130">
                  <c:v>0</c:v>
                </c:pt>
                <c:pt idx="137">
                  <c:v>0</c:v>
                </c:pt>
                <c:pt idx="139">
                  <c:v>0</c:v>
                </c:pt>
                <c:pt idx="147">
                  <c:v>0</c:v>
                </c:pt>
                <c:pt idx="150">
                  <c:v>0</c:v>
                </c:pt>
                <c:pt idx="151">
                  <c:v>0</c:v>
                </c:pt>
                <c:pt idx="157">
                  <c:v>0</c:v>
                </c:pt>
                <c:pt idx="164">
                  <c:v>0</c:v>
                </c:pt>
                <c:pt idx="167">
                  <c:v>0</c:v>
                </c:pt>
                <c:pt idx="175">
                  <c:v>0</c:v>
                </c:pt>
                <c:pt idx="179">
                  <c:v>0</c:v>
                </c:pt>
                <c:pt idx="186">
                  <c:v>0</c:v>
                </c:pt>
                <c:pt idx="193">
                  <c:v>0</c:v>
                </c:pt>
                <c:pt idx="200">
                  <c:v>0</c:v>
                </c:pt>
                <c:pt idx="207">
                  <c:v>0</c:v>
                </c:pt>
                <c:pt idx="209">
                  <c:v>0</c:v>
                </c:pt>
                <c:pt idx="214">
                  <c:v>0</c:v>
                </c:pt>
                <c:pt idx="219">
                  <c:v>0</c:v>
                </c:pt>
                <c:pt idx="220">
                  <c:v>0</c:v>
                </c:pt>
                <c:pt idx="224">
                  <c:v>0</c:v>
                </c:pt>
                <c:pt idx="226">
                  <c:v>0</c:v>
                </c:pt>
                <c:pt idx="227">
                  <c:v>0</c:v>
                </c:pt>
                <c:pt idx="233">
                  <c:v>0</c:v>
                </c:pt>
                <c:pt idx="235">
                  <c:v>0</c:v>
                </c:pt>
                <c:pt idx="245">
                  <c:v>0</c:v>
                </c:pt>
                <c:pt idx="248">
                  <c:v>0</c:v>
                </c:pt>
                <c:pt idx="250">
                  <c:v>0</c:v>
                </c:pt>
                <c:pt idx="260">
                  <c:v>0</c:v>
                </c:pt>
                <c:pt idx="262">
                  <c:v>0</c:v>
                </c:pt>
                <c:pt idx="271">
                  <c:v>0</c:v>
                </c:pt>
                <c:pt idx="274">
                  <c:v>0</c:v>
                </c:pt>
                <c:pt idx="281">
                  <c:v>0</c:v>
                </c:pt>
                <c:pt idx="286">
                  <c:v>0</c:v>
                </c:pt>
                <c:pt idx="290">
                  <c:v>0</c:v>
                </c:pt>
                <c:pt idx="291">
                  <c:v>0</c:v>
                </c:pt>
                <c:pt idx="292">
                  <c:v>0</c:v>
                </c:pt>
                <c:pt idx="298">
                  <c:v>0</c:v>
                </c:pt>
                <c:pt idx="300">
                  <c:v>0</c:v>
                </c:pt>
                <c:pt idx="306">
                  <c:v>0</c:v>
                </c:pt>
                <c:pt idx="308">
                  <c:v>0</c:v>
                </c:pt>
                <c:pt idx="315">
                  <c:v>0</c:v>
                </c:pt>
                <c:pt idx="320">
                  <c:v>0</c:v>
                </c:pt>
                <c:pt idx="323">
                  <c:v>0</c:v>
                </c:pt>
                <c:pt idx="324">
                  <c:v>0</c:v>
                </c:pt>
                <c:pt idx="330">
                  <c:v>0</c:v>
                </c:pt>
                <c:pt idx="332">
                  <c:v>0</c:v>
                </c:pt>
                <c:pt idx="339">
                  <c:v>0</c:v>
                </c:pt>
                <c:pt idx="341">
                  <c:v>0</c:v>
                </c:pt>
                <c:pt idx="344">
                  <c:v>0</c:v>
                </c:pt>
                <c:pt idx="347">
                  <c:v>0</c:v>
                </c:pt>
                <c:pt idx="354">
                  <c:v>0</c:v>
                </c:pt>
                <c:pt idx="356">
                  <c:v>0</c:v>
                </c:pt>
                <c:pt idx="358">
                  <c:v>0</c:v>
                </c:pt>
                <c:pt idx="364">
                  <c:v>0</c:v>
                </c:pt>
                <c:pt idx="366">
                  <c:v>0</c:v>
                </c:pt>
                <c:pt idx="368">
                  <c:v>0</c:v>
                </c:pt>
                <c:pt idx="373">
                  <c:v>0</c:v>
                </c:pt>
                <c:pt idx="375">
                  <c:v>0</c:v>
                </c:pt>
                <c:pt idx="377">
                  <c:v>0</c:v>
                </c:pt>
                <c:pt idx="379">
                  <c:v>0</c:v>
                </c:pt>
                <c:pt idx="384">
                  <c:v>0</c:v>
                </c:pt>
                <c:pt idx="388">
                  <c:v>0</c:v>
                </c:pt>
                <c:pt idx="389">
                  <c:v>0</c:v>
                </c:pt>
                <c:pt idx="394">
                  <c:v>0</c:v>
                </c:pt>
                <c:pt idx="396">
                  <c:v>0</c:v>
                </c:pt>
                <c:pt idx="399">
                  <c:v>0</c:v>
                </c:pt>
                <c:pt idx="401">
                  <c:v>0</c:v>
                </c:pt>
                <c:pt idx="403">
                  <c:v>0</c:v>
                </c:pt>
                <c:pt idx="406">
                  <c:v>0</c:v>
                </c:pt>
                <c:pt idx="408">
                  <c:v>0</c:v>
                </c:pt>
              </c:numCache>
            </c:numRef>
          </c:val>
          <c:extLst xmlns:c16r2="http://schemas.microsoft.com/office/drawing/2015/06/chart">
            <c:ext xmlns:c16="http://schemas.microsoft.com/office/drawing/2014/chart" uri="{C3380CC4-5D6E-409C-BE32-E72D297353CC}">
              <c16:uniqueId val="{00000001-A7E7-4237-BAD3-8C8B9643D757}"/>
            </c:ext>
          </c:extLst>
        </c:ser>
        <c:ser>
          <c:idx val="2"/>
          <c:order val="2"/>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Лист1!$D$5:$D$420</c:f>
              <c:numCache>
                <c:formatCode>General</c:formatCode>
                <c:ptCount val="416"/>
                <c:pt idx="0">
                  <c:v>0</c:v>
                </c:pt>
                <c:pt idx="2">
                  <c:v>4</c:v>
                </c:pt>
                <c:pt idx="4">
                  <c:v>0</c:v>
                </c:pt>
                <c:pt idx="8">
                  <c:v>0</c:v>
                </c:pt>
                <c:pt idx="11">
                  <c:v>0</c:v>
                </c:pt>
                <c:pt idx="13">
                  <c:v>0</c:v>
                </c:pt>
                <c:pt idx="16">
                  <c:v>0</c:v>
                </c:pt>
                <c:pt idx="17">
                  <c:v>0</c:v>
                </c:pt>
                <c:pt idx="20">
                  <c:v>0</c:v>
                </c:pt>
                <c:pt idx="21">
                  <c:v>0</c:v>
                </c:pt>
                <c:pt idx="24">
                  <c:v>0</c:v>
                </c:pt>
                <c:pt idx="26">
                  <c:v>0</c:v>
                </c:pt>
                <c:pt idx="27">
                  <c:v>0</c:v>
                </c:pt>
                <c:pt idx="32">
                  <c:v>0</c:v>
                </c:pt>
                <c:pt idx="34">
                  <c:v>0</c:v>
                </c:pt>
                <c:pt idx="37">
                  <c:v>0</c:v>
                </c:pt>
                <c:pt idx="42">
                  <c:v>0</c:v>
                </c:pt>
                <c:pt idx="44">
                  <c:v>0</c:v>
                </c:pt>
                <c:pt idx="46">
                  <c:v>0</c:v>
                </c:pt>
                <c:pt idx="48">
                  <c:v>0</c:v>
                </c:pt>
                <c:pt idx="50">
                  <c:v>0</c:v>
                </c:pt>
                <c:pt idx="53">
                  <c:v>0</c:v>
                </c:pt>
                <c:pt idx="57">
                  <c:v>0</c:v>
                </c:pt>
                <c:pt idx="59">
                  <c:v>0</c:v>
                </c:pt>
                <c:pt idx="60">
                  <c:v>0</c:v>
                </c:pt>
                <c:pt idx="62">
                  <c:v>0</c:v>
                </c:pt>
                <c:pt idx="65">
                  <c:v>0</c:v>
                </c:pt>
                <c:pt idx="70">
                  <c:v>0</c:v>
                </c:pt>
                <c:pt idx="72">
                  <c:v>0</c:v>
                </c:pt>
                <c:pt idx="75">
                  <c:v>0</c:v>
                </c:pt>
                <c:pt idx="82">
                  <c:v>0</c:v>
                </c:pt>
                <c:pt idx="84">
                  <c:v>0</c:v>
                </c:pt>
                <c:pt idx="87">
                  <c:v>0</c:v>
                </c:pt>
                <c:pt idx="89">
                  <c:v>0</c:v>
                </c:pt>
                <c:pt idx="90">
                  <c:v>0</c:v>
                </c:pt>
                <c:pt idx="91">
                  <c:v>0</c:v>
                </c:pt>
                <c:pt idx="94">
                  <c:v>0</c:v>
                </c:pt>
                <c:pt idx="96">
                  <c:v>0</c:v>
                </c:pt>
                <c:pt idx="98">
                  <c:v>0</c:v>
                </c:pt>
                <c:pt idx="101">
                  <c:v>0</c:v>
                </c:pt>
                <c:pt idx="106">
                  <c:v>0</c:v>
                </c:pt>
                <c:pt idx="108">
                  <c:v>0</c:v>
                </c:pt>
                <c:pt idx="111">
                  <c:v>0</c:v>
                </c:pt>
                <c:pt idx="118">
                  <c:v>0</c:v>
                </c:pt>
                <c:pt idx="120">
                  <c:v>0</c:v>
                </c:pt>
                <c:pt idx="122">
                  <c:v>0</c:v>
                </c:pt>
                <c:pt idx="125">
                  <c:v>0</c:v>
                </c:pt>
                <c:pt idx="130">
                  <c:v>0</c:v>
                </c:pt>
                <c:pt idx="132">
                  <c:v>0</c:v>
                </c:pt>
                <c:pt idx="137">
                  <c:v>0</c:v>
                </c:pt>
                <c:pt idx="139">
                  <c:v>0</c:v>
                </c:pt>
                <c:pt idx="142">
                  <c:v>0</c:v>
                </c:pt>
                <c:pt idx="147">
                  <c:v>0</c:v>
                </c:pt>
                <c:pt idx="149">
                  <c:v>0</c:v>
                </c:pt>
                <c:pt idx="150">
                  <c:v>0</c:v>
                </c:pt>
                <c:pt idx="151">
                  <c:v>0</c:v>
                </c:pt>
                <c:pt idx="152">
                  <c:v>0</c:v>
                </c:pt>
                <c:pt idx="157">
                  <c:v>0</c:v>
                </c:pt>
                <c:pt idx="159">
                  <c:v>0</c:v>
                </c:pt>
                <c:pt idx="164">
                  <c:v>0</c:v>
                </c:pt>
                <c:pt idx="167">
                  <c:v>0</c:v>
                </c:pt>
                <c:pt idx="170">
                  <c:v>0</c:v>
                </c:pt>
                <c:pt idx="175">
                  <c:v>0</c:v>
                </c:pt>
                <c:pt idx="177">
                  <c:v>0</c:v>
                </c:pt>
                <c:pt idx="179">
                  <c:v>0</c:v>
                </c:pt>
                <c:pt idx="181">
                  <c:v>0</c:v>
                </c:pt>
                <c:pt idx="186">
                  <c:v>0</c:v>
                </c:pt>
                <c:pt idx="188">
                  <c:v>0</c:v>
                </c:pt>
                <c:pt idx="193">
                  <c:v>0</c:v>
                </c:pt>
                <c:pt idx="195">
                  <c:v>0</c:v>
                </c:pt>
                <c:pt idx="200">
                  <c:v>0</c:v>
                </c:pt>
                <c:pt idx="202">
                  <c:v>0</c:v>
                </c:pt>
                <c:pt idx="207">
                  <c:v>0</c:v>
                </c:pt>
                <c:pt idx="209">
                  <c:v>0</c:v>
                </c:pt>
                <c:pt idx="213">
                  <c:v>0</c:v>
                </c:pt>
                <c:pt idx="214">
                  <c:v>0</c:v>
                </c:pt>
                <c:pt idx="216">
                  <c:v>0</c:v>
                </c:pt>
                <c:pt idx="219">
                  <c:v>0</c:v>
                </c:pt>
                <c:pt idx="220">
                  <c:v>0</c:v>
                </c:pt>
                <c:pt idx="221">
                  <c:v>0</c:v>
                </c:pt>
                <c:pt idx="224">
                  <c:v>0</c:v>
                </c:pt>
                <c:pt idx="225">
                  <c:v>0</c:v>
                </c:pt>
                <c:pt idx="226">
                  <c:v>0</c:v>
                </c:pt>
                <c:pt idx="227">
                  <c:v>0</c:v>
                </c:pt>
                <c:pt idx="228">
                  <c:v>0</c:v>
                </c:pt>
                <c:pt idx="233">
                  <c:v>0</c:v>
                </c:pt>
                <c:pt idx="235">
                  <c:v>0</c:v>
                </c:pt>
                <c:pt idx="240">
                  <c:v>0</c:v>
                </c:pt>
                <c:pt idx="245">
                  <c:v>0</c:v>
                </c:pt>
                <c:pt idx="247">
                  <c:v>0</c:v>
                </c:pt>
                <c:pt idx="248">
                  <c:v>0</c:v>
                </c:pt>
                <c:pt idx="250">
                  <c:v>0</c:v>
                </c:pt>
                <c:pt idx="256">
                  <c:v>0</c:v>
                </c:pt>
                <c:pt idx="260">
                  <c:v>0</c:v>
                </c:pt>
                <c:pt idx="262">
                  <c:v>0</c:v>
                </c:pt>
                <c:pt idx="264">
                  <c:v>0</c:v>
                </c:pt>
                <c:pt idx="271">
                  <c:v>0</c:v>
                </c:pt>
                <c:pt idx="273">
                  <c:v>0</c:v>
                </c:pt>
                <c:pt idx="274">
                  <c:v>0</c:v>
                </c:pt>
                <c:pt idx="276">
                  <c:v>0</c:v>
                </c:pt>
                <c:pt idx="281">
                  <c:v>0</c:v>
                </c:pt>
                <c:pt idx="283">
                  <c:v>0</c:v>
                </c:pt>
                <c:pt idx="286">
                  <c:v>0</c:v>
                </c:pt>
                <c:pt idx="287">
                  <c:v>0</c:v>
                </c:pt>
                <c:pt idx="290">
                  <c:v>0</c:v>
                </c:pt>
                <c:pt idx="291">
                  <c:v>0</c:v>
                </c:pt>
                <c:pt idx="292">
                  <c:v>0</c:v>
                </c:pt>
                <c:pt idx="293">
                  <c:v>0</c:v>
                </c:pt>
                <c:pt idx="298">
                  <c:v>0</c:v>
                </c:pt>
                <c:pt idx="300">
                  <c:v>0</c:v>
                </c:pt>
                <c:pt idx="301">
                  <c:v>0</c:v>
                </c:pt>
                <c:pt idx="306">
                  <c:v>0</c:v>
                </c:pt>
                <c:pt idx="308">
                  <c:v>0</c:v>
                </c:pt>
                <c:pt idx="313">
                  <c:v>0</c:v>
                </c:pt>
                <c:pt idx="315">
                  <c:v>0</c:v>
                </c:pt>
                <c:pt idx="317">
                  <c:v>0</c:v>
                </c:pt>
                <c:pt idx="320">
                  <c:v>0</c:v>
                </c:pt>
                <c:pt idx="321">
                  <c:v>0</c:v>
                </c:pt>
                <c:pt idx="323">
                  <c:v>0</c:v>
                </c:pt>
                <c:pt idx="324">
                  <c:v>0</c:v>
                </c:pt>
                <c:pt idx="325">
                  <c:v>0</c:v>
                </c:pt>
                <c:pt idx="330">
                  <c:v>0</c:v>
                </c:pt>
                <c:pt idx="332">
                  <c:v>0</c:v>
                </c:pt>
                <c:pt idx="337">
                  <c:v>0</c:v>
                </c:pt>
                <c:pt idx="339">
                  <c:v>0</c:v>
                </c:pt>
                <c:pt idx="341">
                  <c:v>0</c:v>
                </c:pt>
                <c:pt idx="344">
                  <c:v>0</c:v>
                </c:pt>
                <c:pt idx="347">
                  <c:v>0</c:v>
                </c:pt>
                <c:pt idx="351">
                  <c:v>0</c:v>
                </c:pt>
                <c:pt idx="354">
                  <c:v>0</c:v>
                </c:pt>
                <c:pt idx="356">
                  <c:v>0</c:v>
                </c:pt>
                <c:pt idx="358">
                  <c:v>0</c:v>
                </c:pt>
                <c:pt idx="359">
                  <c:v>0</c:v>
                </c:pt>
                <c:pt idx="364">
                  <c:v>0</c:v>
                </c:pt>
                <c:pt idx="366">
                  <c:v>0</c:v>
                </c:pt>
                <c:pt idx="368">
                  <c:v>0</c:v>
                </c:pt>
                <c:pt idx="371">
                  <c:v>0</c:v>
                </c:pt>
                <c:pt idx="373">
                  <c:v>0</c:v>
                </c:pt>
                <c:pt idx="375">
                  <c:v>0</c:v>
                </c:pt>
                <c:pt idx="377">
                  <c:v>0</c:v>
                </c:pt>
                <c:pt idx="379">
                  <c:v>0</c:v>
                </c:pt>
                <c:pt idx="382">
                  <c:v>0</c:v>
                </c:pt>
                <c:pt idx="384">
                  <c:v>0</c:v>
                </c:pt>
                <c:pt idx="386">
                  <c:v>0</c:v>
                </c:pt>
                <c:pt idx="388">
                  <c:v>0</c:v>
                </c:pt>
                <c:pt idx="389">
                  <c:v>0</c:v>
                </c:pt>
                <c:pt idx="392">
                  <c:v>0</c:v>
                </c:pt>
                <c:pt idx="394">
                  <c:v>0</c:v>
                </c:pt>
                <c:pt idx="396">
                  <c:v>0</c:v>
                </c:pt>
                <c:pt idx="399">
                  <c:v>0</c:v>
                </c:pt>
                <c:pt idx="401">
                  <c:v>0</c:v>
                </c:pt>
                <c:pt idx="403">
                  <c:v>0</c:v>
                </c:pt>
                <c:pt idx="406">
                  <c:v>0</c:v>
                </c:pt>
                <c:pt idx="408">
                  <c:v>0</c:v>
                </c:pt>
              </c:numCache>
            </c:numRef>
          </c:val>
          <c:extLst xmlns:c16r2="http://schemas.microsoft.com/office/drawing/2015/06/chart">
            <c:ext xmlns:c16="http://schemas.microsoft.com/office/drawing/2014/chart" uri="{C3380CC4-5D6E-409C-BE32-E72D297353CC}">
              <c16:uniqueId val="{00000002-A7E7-4237-BAD3-8C8B9643D757}"/>
            </c:ext>
          </c:extLst>
        </c:ser>
        <c:ser>
          <c:idx val="3"/>
          <c:order val="3"/>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Лист1!$E$5:$E$420</c:f>
              <c:numCache>
                <c:formatCode>General</c:formatCode>
                <c:ptCount val="416"/>
                <c:pt idx="0">
                  <c:v>0</c:v>
                </c:pt>
                <c:pt idx="1">
                  <c:v>0</c:v>
                </c:pt>
                <c:pt idx="2">
                  <c:v>5</c:v>
                </c:pt>
                <c:pt idx="4">
                  <c:v>0</c:v>
                </c:pt>
                <c:pt idx="8">
                  <c:v>0</c:v>
                </c:pt>
                <c:pt idx="11">
                  <c:v>0</c:v>
                </c:pt>
                <c:pt idx="13" formatCode="m/d/yyyy">
                  <c:v>44926</c:v>
                </c:pt>
                <c:pt idx="16">
                  <c:v>0</c:v>
                </c:pt>
                <c:pt idx="17" formatCode="m/d/yyyy">
                  <c:v>44926</c:v>
                </c:pt>
                <c:pt idx="20" formatCode="m/d/yyyy">
                  <c:v>0</c:v>
                </c:pt>
                <c:pt idx="21">
                  <c:v>0</c:v>
                </c:pt>
                <c:pt idx="24" formatCode="m/d/yyyy">
                  <c:v>44926</c:v>
                </c:pt>
                <c:pt idx="26" formatCode="m/d/yyyy">
                  <c:v>44926</c:v>
                </c:pt>
                <c:pt idx="27" formatCode="m/d/yyyy">
                  <c:v>44926</c:v>
                </c:pt>
                <c:pt idx="32">
                  <c:v>0</c:v>
                </c:pt>
                <c:pt idx="34">
                  <c:v>0</c:v>
                </c:pt>
                <c:pt idx="37" formatCode="m/d/yyyy">
                  <c:v>44926</c:v>
                </c:pt>
                <c:pt idx="42">
                  <c:v>0</c:v>
                </c:pt>
                <c:pt idx="44">
                  <c:v>0</c:v>
                </c:pt>
                <c:pt idx="48" formatCode="m/d/yyyy">
                  <c:v>44926</c:v>
                </c:pt>
                <c:pt idx="50">
                  <c:v>0</c:v>
                </c:pt>
                <c:pt idx="57" formatCode="m/d/yyyy">
                  <c:v>44834</c:v>
                </c:pt>
                <c:pt idx="59" formatCode="m/d/yyyy">
                  <c:v>44895</c:v>
                </c:pt>
                <c:pt idx="60" formatCode="m/d/yyyy">
                  <c:v>44926</c:v>
                </c:pt>
                <c:pt idx="62">
                  <c:v>0</c:v>
                </c:pt>
                <c:pt idx="70" formatCode="m/d/yyyy">
                  <c:v>44926</c:v>
                </c:pt>
                <c:pt idx="72">
                  <c:v>0</c:v>
                </c:pt>
                <c:pt idx="82" formatCode="m/d/yyyy">
                  <c:v>44926</c:v>
                </c:pt>
                <c:pt idx="87" formatCode="m/d/yyyy">
                  <c:v>44926</c:v>
                </c:pt>
                <c:pt idx="89" formatCode="m/d/yyyy">
                  <c:v>0</c:v>
                </c:pt>
                <c:pt idx="90" formatCode="m/d/yyyy">
                  <c:v>44926</c:v>
                </c:pt>
                <c:pt idx="91">
                  <c:v>0</c:v>
                </c:pt>
                <c:pt idx="96" formatCode="m/d/yyyy">
                  <c:v>44926</c:v>
                </c:pt>
                <c:pt idx="98">
                  <c:v>0</c:v>
                </c:pt>
                <c:pt idx="106">
                  <c:v>0</c:v>
                </c:pt>
                <c:pt idx="108">
                  <c:v>0</c:v>
                </c:pt>
                <c:pt idx="118">
                  <c:v>0</c:v>
                </c:pt>
                <c:pt idx="120" formatCode="m/d/yyyy">
                  <c:v>44925</c:v>
                </c:pt>
                <c:pt idx="122">
                  <c:v>0</c:v>
                </c:pt>
                <c:pt idx="130" formatCode="m/d/yyyy">
                  <c:v>44926</c:v>
                </c:pt>
                <c:pt idx="137" formatCode="m/d/yyyy">
                  <c:v>44926</c:v>
                </c:pt>
                <c:pt idx="139">
                  <c:v>0</c:v>
                </c:pt>
                <c:pt idx="147" formatCode="m/d/yyyy">
                  <c:v>44926</c:v>
                </c:pt>
                <c:pt idx="150" formatCode="m/d/yyyy">
                  <c:v>44926</c:v>
                </c:pt>
                <c:pt idx="151">
                  <c:v>0</c:v>
                </c:pt>
                <c:pt idx="157" formatCode="m/d/yyyy">
                  <c:v>44926</c:v>
                </c:pt>
                <c:pt idx="164" formatCode="m/d/yyyy">
                  <c:v>44926</c:v>
                </c:pt>
                <c:pt idx="167">
                  <c:v>0</c:v>
                </c:pt>
                <c:pt idx="175">
                  <c:v>0</c:v>
                </c:pt>
                <c:pt idx="179">
                  <c:v>0</c:v>
                </c:pt>
                <c:pt idx="186">
                  <c:v>0</c:v>
                </c:pt>
                <c:pt idx="193">
                  <c:v>0</c:v>
                </c:pt>
                <c:pt idx="200">
                  <c:v>0</c:v>
                </c:pt>
                <c:pt idx="207">
                  <c:v>0</c:v>
                </c:pt>
                <c:pt idx="209">
                  <c:v>0</c:v>
                </c:pt>
                <c:pt idx="214" formatCode="m/d/yyyy">
                  <c:v>44926</c:v>
                </c:pt>
                <c:pt idx="219" formatCode="m/d/yyyy">
                  <c:v>44926</c:v>
                </c:pt>
                <c:pt idx="220">
                  <c:v>0</c:v>
                </c:pt>
                <c:pt idx="224" formatCode="m/d/yyyy">
                  <c:v>44926</c:v>
                </c:pt>
                <c:pt idx="226" formatCode="m/d/yyyy">
                  <c:v>44926</c:v>
                </c:pt>
                <c:pt idx="227">
                  <c:v>0</c:v>
                </c:pt>
                <c:pt idx="233">
                  <c:v>0</c:v>
                </c:pt>
                <c:pt idx="235">
                  <c:v>0</c:v>
                </c:pt>
                <c:pt idx="245">
                  <c:v>0</c:v>
                </c:pt>
                <c:pt idx="248">
                  <c:v>0</c:v>
                </c:pt>
                <c:pt idx="250">
                  <c:v>0</c:v>
                </c:pt>
                <c:pt idx="260">
                  <c:v>0</c:v>
                </c:pt>
                <c:pt idx="262">
                  <c:v>0</c:v>
                </c:pt>
                <c:pt idx="271">
                  <c:v>0</c:v>
                </c:pt>
                <c:pt idx="274">
                  <c:v>0</c:v>
                </c:pt>
                <c:pt idx="281" formatCode="m/d/yyyy">
                  <c:v>44834</c:v>
                </c:pt>
                <c:pt idx="286" formatCode="m/d/yyyy">
                  <c:v>44926</c:v>
                </c:pt>
                <c:pt idx="290" formatCode="m/d/yyyy">
                  <c:v>44926</c:v>
                </c:pt>
                <c:pt idx="291" formatCode="m/d/yyyy">
                  <c:v>44926</c:v>
                </c:pt>
                <c:pt idx="292">
                  <c:v>0</c:v>
                </c:pt>
                <c:pt idx="298" formatCode="m/d/yyyy">
                  <c:v>44926</c:v>
                </c:pt>
                <c:pt idx="300">
                  <c:v>0</c:v>
                </c:pt>
                <c:pt idx="306" formatCode="m/d/yyyy">
                  <c:v>44926</c:v>
                </c:pt>
                <c:pt idx="308">
                  <c:v>0</c:v>
                </c:pt>
                <c:pt idx="315" formatCode="m/d/yyyy">
                  <c:v>44926</c:v>
                </c:pt>
                <c:pt idx="320" formatCode="m/d/yyyy">
                  <c:v>44926</c:v>
                </c:pt>
                <c:pt idx="323" formatCode="m/d/yyyy">
                  <c:v>44926</c:v>
                </c:pt>
                <c:pt idx="324">
                  <c:v>0</c:v>
                </c:pt>
                <c:pt idx="330" formatCode="m/d/yyyy">
                  <c:v>44742</c:v>
                </c:pt>
                <c:pt idx="332">
                  <c:v>0</c:v>
                </c:pt>
                <c:pt idx="339" formatCode="m/d/yyyy">
                  <c:v>44926</c:v>
                </c:pt>
                <c:pt idx="341">
                  <c:v>0</c:v>
                </c:pt>
                <c:pt idx="344">
                  <c:v>0</c:v>
                </c:pt>
                <c:pt idx="347">
                  <c:v>0</c:v>
                </c:pt>
                <c:pt idx="354">
                  <c:v>0</c:v>
                </c:pt>
                <c:pt idx="356">
                  <c:v>0</c:v>
                </c:pt>
                <c:pt idx="358">
                  <c:v>0</c:v>
                </c:pt>
                <c:pt idx="364">
                  <c:v>0</c:v>
                </c:pt>
                <c:pt idx="366">
                  <c:v>0</c:v>
                </c:pt>
                <c:pt idx="368">
                  <c:v>0</c:v>
                </c:pt>
                <c:pt idx="373">
                  <c:v>0</c:v>
                </c:pt>
                <c:pt idx="375">
                  <c:v>0</c:v>
                </c:pt>
                <c:pt idx="377">
                  <c:v>0</c:v>
                </c:pt>
                <c:pt idx="379">
                  <c:v>0</c:v>
                </c:pt>
                <c:pt idx="384">
                  <c:v>0</c:v>
                </c:pt>
                <c:pt idx="388">
                  <c:v>0</c:v>
                </c:pt>
                <c:pt idx="389">
                  <c:v>0</c:v>
                </c:pt>
                <c:pt idx="394">
                  <c:v>0</c:v>
                </c:pt>
                <c:pt idx="396">
                  <c:v>0</c:v>
                </c:pt>
                <c:pt idx="399">
                  <c:v>0</c:v>
                </c:pt>
                <c:pt idx="401">
                  <c:v>0</c:v>
                </c:pt>
                <c:pt idx="403">
                  <c:v>0</c:v>
                </c:pt>
                <c:pt idx="406">
                  <c:v>0</c:v>
                </c:pt>
                <c:pt idx="408">
                  <c:v>0</c:v>
                </c:pt>
              </c:numCache>
            </c:numRef>
          </c:val>
          <c:extLst xmlns:c16r2="http://schemas.microsoft.com/office/drawing/2015/06/chart">
            <c:ext xmlns:c16="http://schemas.microsoft.com/office/drawing/2014/chart" uri="{C3380CC4-5D6E-409C-BE32-E72D297353CC}">
              <c16:uniqueId val="{00000003-A7E7-4237-BAD3-8C8B9643D757}"/>
            </c:ext>
          </c:extLst>
        </c:ser>
        <c:ser>
          <c:idx val="4"/>
          <c:order val="4"/>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Лист1!$F$5:$F$420</c:f>
              <c:numCache>
                <c:formatCode>General</c:formatCode>
                <c:ptCount val="416"/>
                <c:pt idx="1">
                  <c:v>0</c:v>
                </c:pt>
                <c:pt idx="2">
                  <c:v>6</c:v>
                </c:pt>
                <c:pt idx="4">
                  <c:v>0</c:v>
                </c:pt>
                <c:pt idx="11">
                  <c:v>0</c:v>
                </c:pt>
                <c:pt idx="16">
                  <c:v>0</c:v>
                </c:pt>
                <c:pt idx="20">
                  <c:v>0</c:v>
                </c:pt>
                <c:pt idx="21">
                  <c:v>0</c:v>
                </c:pt>
                <c:pt idx="32" formatCode="@">
                  <c:v>0</c:v>
                </c:pt>
                <c:pt idx="34">
                  <c:v>0</c:v>
                </c:pt>
                <c:pt idx="42">
                  <c:v>0</c:v>
                </c:pt>
                <c:pt idx="44">
                  <c:v>0</c:v>
                </c:pt>
                <c:pt idx="50">
                  <c:v>0</c:v>
                </c:pt>
                <c:pt idx="62">
                  <c:v>0</c:v>
                </c:pt>
                <c:pt idx="72">
                  <c:v>0</c:v>
                </c:pt>
                <c:pt idx="89">
                  <c:v>0</c:v>
                </c:pt>
                <c:pt idx="91">
                  <c:v>0</c:v>
                </c:pt>
                <c:pt idx="98">
                  <c:v>0</c:v>
                </c:pt>
                <c:pt idx="106">
                  <c:v>0</c:v>
                </c:pt>
                <c:pt idx="108">
                  <c:v>0</c:v>
                </c:pt>
                <c:pt idx="118">
                  <c:v>0</c:v>
                </c:pt>
                <c:pt idx="122">
                  <c:v>0</c:v>
                </c:pt>
                <c:pt idx="139">
                  <c:v>0</c:v>
                </c:pt>
                <c:pt idx="151">
                  <c:v>0</c:v>
                </c:pt>
                <c:pt idx="167">
                  <c:v>0</c:v>
                </c:pt>
                <c:pt idx="179">
                  <c:v>0</c:v>
                </c:pt>
                <c:pt idx="209">
                  <c:v>0</c:v>
                </c:pt>
                <c:pt idx="220">
                  <c:v>0</c:v>
                </c:pt>
                <c:pt idx="227">
                  <c:v>0</c:v>
                </c:pt>
                <c:pt idx="235">
                  <c:v>0</c:v>
                </c:pt>
                <c:pt idx="250">
                  <c:v>0</c:v>
                </c:pt>
                <c:pt idx="292">
                  <c:v>0</c:v>
                </c:pt>
                <c:pt idx="300">
                  <c:v>0</c:v>
                </c:pt>
                <c:pt idx="308">
                  <c:v>0</c:v>
                </c:pt>
                <c:pt idx="324">
                  <c:v>0</c:v>
                </c:pt>
                <c:pt idx="330">
                  <c:v>0</c:v>
                </c:pt>
                <c:pt idx="332">
                  <c:v>0</c:v>
                </c:pt>
                <c:pt idx="341">
                  <c:v>0</c:v>
                </c:pt>
                <c:pt idx="344">
                  <c:v>0</c:v>
                </c:pt>
                <c:pt idx="347">
                  <c:v>0</c:v>
                </c:pt>
                <c:pt idx="354">
                  <c:v>0</c:v>
                </c:pt>
                <c:pt idx="356">
                  <c:v>0</c:v>
                </c:pt>
                <c:pt idx="358">
                  <c:v>0</c:v>
                </c:pt>
                <c:pt idx="368">
                  <c:v>0</c:v>
                </c:pt>
                <c:pt idx="379">
                  <c:v>0</c:v>
                </c:pt>
                <c:pt idx="384">
                  <c:v>0</c:v>
                </c:pt>
                <c:pt idx="388">
                  <c:v>0</c:v>
                </c:pt>
                <c:pt idx="389">
                  <c:v>0</c:v>
                </c:pt>
                <c:pt idx="394">
                  <c:v>0</c:v>
                </c:pt>
                <c:pt idx="396">
                  <c:v>0</c:v>
                </c:pt>
                <c:pt idx="399">
                  <c:v>0</c:v>
                </c:pt>
                <c:pt idx="401">
                  <c:v>0</c:v>
                </c:pt>
                <c:pt idx="403">
                  <c:v>0</c:v>
                </c:pt>
                <c:pt idx="406">
                  <c:v>0</c:v>
                </c:pt>
                <c:pt idx="408">
                  <c:v>0</c:v>
                </c:pt>
              </c:numCache>
            </c:numRef>
          </c:val>
          <c:extLst xmlns:c16r2="http://schemas.microsoft.com/office/drawing/2015/06/chart">
            <c:ext xmlns:c16="http://schemas.microsoft.com/office/drawing/2014/chart" uri="{C3380CC4-5D6E-409C-BE32-E72D297353CC}">
              <c16:uniqueId val="{00000004-A7E7-4237-BAD3-8C8B9643D757}"/>
            </c:ext>
          </c:extLst>
        </c:ser>
        <c:ser>
          <c:idx val="5"/>
          <c:order val="5"/>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Лист1!$G$5:$G$420</c:f>
              <c:numCache>
                <c:formatCode>General</c:formatCode>
                <c:ptCount val="416"/>
                <c:pt idx="0">
                  <c:v>0</c:v>
                </c:pt>
                <c:pt idx="1">
                  <c:v>0</c:v>
                </c:pt>
                <c:pt idx="2">
                  <c:v>7</c:v>
                </c:pt>
                <c:pt idx="4">
                  <c:v>0</c:v>
                </c:pt>
                <c:pt idx="6">
                  <c:v>0</c:v>
                </c:pt>
                <c:pt idx="7">
                  <c:v>0</c:v>
                </c:pt>
                <c:pt idx="8">
                  <c:v>0</c:v>
                </c:pt>
                <c:pt idx="11">
                  <c:v>0</c:v>
                </c:pt>
                <c:pt idx="13">
                  <c:v>0</c:v>
                </c:pt>
                <c:pt idx="14">
                  <c:v>0</c:v>
                </c:pt>
                <c:pt idx="15">
                  <c:v>0</c:v>
                </c:pt>
                <c:pt idx="16">
                  <c:v>0</c:v>
                </c:pt>
                <c:pt idx="17">
                  <c:v>0</c:v>
                </c:pt>
                <c:pt idx="18">
                  <c:v>0</c:v>
                </c:pt>
                <c:pt idx="19">
                  <c:v>0</c:v>
                </c:pt>
                <c:pt idx="20">
                  <c:v>0</c:v>
                </c:pt>
                <c:pt idx="21">
                  <c:v>0</c:v>
                </c:pt>
                <c:pt idx="22">
                  <c:v>0</c:v>
                </c:pt>
                <c:pt idx="23">
                  <c:v>0</c:v>
                </c:pt>
                <c:pt idx="24">
                  <c:v>0</c:v>
                </c:pt>
                <c:pt idx="26">
                  <c:v>0</c:v>
                </c:pt>
                <c:pt idx="27">
                  <c:v>0</c:v>
                </c:pt>
                <c:pt idx="32">
                  <c:v>0</c:v>
                </c:pt>
                <c:pt idx="34">
                  <c:v>0</c:v>
                </c:pt>
                <c:pt idx="35">
                  <c:v>0</c:v>
                </c:pt>
                <c:pt idx="36">
                  <c:v>0</c:v>
                </c:pt>
                <c:pt idx="46">
                  <c:v>0</c:v>
                </c:pt>
                <c:pt idx="50">
                  <c:v>0</c:v>
                </c:pt>
                <c:pt idx="51">
                  <c:v>0</c:v>
                </c:pt>
                <c:pt idx="52">
                  <c:v>0</c:v>
                </c:pt>
                <c:pt idx="53">
                  <c:v>0</c:v>
                </c:pt>
                <c:pt idx="60">
                  <c:v>0</c:v>
                </c:pt>
                <c:pt idx="62">
                  <c:v>0</c:v>
                </c:pt>
                <c:pt idx="63">
                  <c:v>0</c:v>
                </c:pt>
                <c:pt idx="64">
                  <c:v>0</c:v>
                </c:pt>
                <c:pt idx="72">
                  <c:v>0</c:v>
                </c:pt>
                <c:pt idx="73">
                  <c:v>0</c:v>
                </c:pt>
                <c:pt idx="74">
                  <c:v>0</c:v>
                </c:pt>
                <c:pt idx="75">
                  <c:v>0</c:v>
                </c:pt>
                <c:pt idx="80">
                  <c:v>0</c:v>
                </c:pt>
                <c:pt idx="81">
                  <c:v>0</c:v>
                </c:pt>
                <c:pt idx="84">
                  <c:v>0</c:v>
                </c:pt>
                <c:pt idx="85">
                  <c:v>0</c:v>
                </c:pt>
                <c:pt idx="86">
                  <c:v>0</c:v>
                </c:pt>
                <c:pt idx="91">
                  <c:v>0</c:v>
                </c:pt>
                <c:pt idx="92">
                  <c:v>0</c:v>
                </c:pt>
                <c:pt idx="93">
                  <c:v>0</c:v>
                </c:pt>
                <c:pt idx="94">
                  <c:v>0</c:v>
                </c:pt>
                <c:pt idx="98">
                  <c:v>0</c:v>
                </c:pt>
                <c:pt idx="99">
                  <c:v>0</c:v>
                </c:pt>
                <c:pt idx="100">
                  <c:v>0</c:v>
                </c:pt>
                <c:pt idx="101">
                  <c:v>0</c:v>
                </c:pt>
                <c:pt idx="108">
                  <c:v>0</c:v>
                </c:pt>
                <c:pt idx="109">
                  <c:v>0</c:v>
                </c:pt>
                <c:pt idx="110">
                  <c:v>0</c:v>
                </c:pt>
                <c:pt idx="111">
                  <c:v>0</c:v>
                </c:pt>
                <c:pt idx="122">
                  <c:v>0</c:v>
                </c:pt>
                <c:pt idx="123">
                  <c:v>0</c:v>
                </c:pt>
                <c:pt idx="124">
                  <c:v>0</c:v>
                </c:pt>
                <c:pt idx="139">
                  <c:v>0</c:v>
                </c:pt>
                <c:pt idx="140">
                  <c:v>0</c:v>
                </c:pt>
                <c:pt idx="141">
                  <c:v>0</c:v>
                </c:pt>
                <c:pt idx="167">
                  <c:v>0</c:v>
                </c:pt>
                <c:pt idx="168">
                  <c:v>0</c:v>
                </c:pt>
                <c:pt idx="169">
                  <c:v>0</c:v>
                </c:pt>
                <c:pt idx="177">
                  <c:v>0</c:v>
                </c:pt>
                <c:pt idx="209">
                  <c:v>0</c:v>
                </c:pt>
                <c:pt idx="210">
                  <c:v>0</c:v>
                </c:pt>
                <c:pt idx="211">
                  <c:v>0</c:v>
                </c:pt>
                <c:pt idx="212">
                  <c:v>0</c:v>
                </c:pt>
                <c:pt idx="213">
                  <c:v>0</c:v>
                </c:pt>
                <c:pt idx="216">
                  <c:v>0</c:v>
                </c:pt>
                <c:pt idx="217">
                  <c:v>0</c:v>
                </c:pt>
                <c:pt idx="218">
                  <c:v>0</c:v>
                </c:pt>
                <c:pt idx="221">
                  <c:v>0</c:v>
                </c:pt>
                <c:pt idx="222">
                  <c:v>0</c:v>
                </c:pt>
                <c:pt idx="223">
                  <c:v>0</c:v>
                </c:pt>
                <c:pt idx="225">
                  <c:v>0</c:v>
                </c:pt>
                <c:pt idx="235">
                  <c:v>0</c:v>
                </c:pt>
                <c:pt idx="237">
                  <c:v>0</c:v>
                </c:pt>
                <c:pt idx="238">
                  <c:v>0</c:v>
                </c:pt>
                <c:pt idx="239">
                  <c:v>0</c:v>
                </c:pt>
                <c:pt idx="240">
                  <c:v>0</c:v>
                </c:pt>
                <c:pt idx="242">
                  <c:v>0</c:v>
                </c:pt>
                <c:pt idx="243">
                  <c:v>0</c:v>
                </c:pt>
                <c:pt idx="244">
                  <c:v>0</c:v>
                </c:pt>
                <c:pt idx="247">
                  <c:v>0</c:v>
                </c:pt>
                <c:pt idx="250">
                  <c:v>0</c:v>
                </c:pt>
                <c:pt idx="253">
                  <c:v>0</c:v>
                </c:pt>
                <c:pt idx="254">
                  <c:v>0</c:v>
                </c:pt>
                <c:pt idx="255">
                  <c:v>0</c:v>
                </c:pt>
                <c:pt idx="256">
                  <c:v>0</c:v>
                </c:pt>
                <c:pt idx="257">
                  <c:v>0</c:v>
                </c:pt>
                <c:pt idx="258">
                  <c:v>0</c:v>
                </c:pt>
                <c:pt idx="259">
                  <c:v>0</c:v>
                </c:pt>
                <c:pt idx="264">
                  <c:v>0</c:v>
                </c:pt>
                <c:pt idx="269">
                  <c:v>0</c:v>
                </c:pt>
                <c:pt idx="270">
                  <c:v>0</c:v>
                </c:pt>
                <c:pt idx="273">
                  <c:v>0</c:v>
                </c:pt>
                <c:pt idx="287">
                  <c:v>0</c:v>
                </c:pt>
                <c:pt idx="288">
                  <c:v>0</c:v>
                </c:pt>
                <c:pt idx="289">
                  <c:v>0</c:v>
                </c:pt>
                <c:pt idx="308">
                  <c:v>0</c:v>
                </c:pt>
                <c:pt idx="311">
                  <c:v>0</c:v>
                </c:pt>
                <c:pt idx="312">
                  <c:v>0</c:v>
                </c:pt>
                <c:pt idx="313">
                  <c:v>0</c:v>
                </c:pt>
                <c:pt idx="317">
                  <c:v>0</c:v>
                </c:pt>
                <c:pt idx="321">
                  <c:v>0</c:v>
                </c:pt>
                <c:pt idx="332">
                  <c:v>0</c:v>
                </c:pt>
                <c:pt idx="336">
                  <c:v>0</c:v>
                </c:pt>
                <c:pt idx="337">
                  <c:v>0</c:v>
                </c:pt>
                <c:pt idx="341">
                  <c:v>0</c:v>
                </c:pt>
                <c:pt idx="343">
                  <c:v>0</c:v>
                </c:pt>
                <c:pt idx="347">
                  <c:v>0</c:v>
                </c:pt>
                <c:pt idx="349">
                  <c:v>0</c:v>
                </c:pt>
                <c:pt idx="350">
                  <c:v>0</c:v>
                </c:pt>
                <c:pt idx="351">
                  <c:v>0</c:v>
                </c:pt>
                <c:pt idx="352">
                  <c:v>0</c:v>
                </c:pt>
                <c:pt idx="353">
                  <c:v>0</c:v>
                </c:pt>
                <c:pt idx="368">
                  <c:v>0</c:v>
                </c:pt>
                <c:pt idx="370">
                  <c:v>0</c:v>
                </c:pt>
                <c:pt idx="371">
                  <c:v>0</c:v>
                </c:pt>
                <c:pt idx="379">
                  <c:v>0</c:v>
                </c:pt>
                <c:pt idx="381">
                  <c:v>0</c:v>
                </c:pt>
                <c:pt idx="382">
                  <c:v>0</c:v>
                </c:pt>
                <c:pt idx="386">
                  <c:v>0</c:v>
                </c:pt>
                <c:pt idx="389">
                  <c:v>0</c:v>
                </c:pt>
                <c:pt idx="391">
                  <c:v>0</c:v>
                </c:pt>
                <c:pt idx="392">
                  <c:v>0</c:v>
                </c:pt>
                <c:pt idx="394">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numCache>
            </c:numRef>
          </c:val>
          <c:extLst xmlns:c16r2="http://schemas.microsoft.com/office/drawing/2015/06/chart">
            <c:ext xmlns:c16="http://schemas.microsoft.com/office/drawing/2014/chart" uri="{C3380CC4-5D6E-409C-BE32-E72D297353CC}">
              <c16:uniqueId val="{00000005-A7E7-4237-BAD3-8C8B9643D757}"/>
            </c:ext>
          </c:extLst>
        </c:ser>
        <c:ser>
          <c:idx val="6"/>
          <c:order val="6"/>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Лист1!$H$5:$H$420</c:f>
              <c:numCache>
                <c:formatCode>#,##0.0</c:formatCode>
                <c:ptCount val="416"/>
                <c:pt idx="1">
                  <c:v>0</c:v>
                </c:pt>
                <c:pt idx="2" formatCode="General">
                  <c:v>8</c:v>
                </c:pt>
                <c:pt idx="4">
                  <c:v>362081.1</c:v>
                </c:pt>
                <c:pt idx="6">
                  <c:v>4216.1000000000004</c:v>
                </c:pt>
                <c:pt idx="7">
                  <c:v>357865</c:v>
                </c:pt>
                <c:pt idx="8">
                  <c:v>334540.3</c:v>
                </c:pt>
                <c:pt idx="11">
                  <c:v>0</c:v>
                </c:pt>
                <c:pt idx="13">
                  <c:v>7962</c:v>
                </c:pt>
                <c:pt idx="14">
                  <c:v>3981</c:v>
                </c:pt>
                <c:pt idx="15">
                  <c:v>3981</c:v>
                </c:pt>
                <c:pt idx="16">
                  <c:v>0</c:v>
                </c:pt>
                <c:pt idx="17">
                  <c:v>19578.8</c:v>
                </c:pt>
                <c:pt idx="18">
                  <c:v>235.1</c:v>
                </c:pt>
                <c:pt idx="19">
                  <c:v>19343.7</c:v>
                </c:pt>
                <c:pt idx="20">
                  <c:v>0</c:v>
                </c:pt>
                <c:pt idx="21">
                  <c:v>2308341.7000000002</c:v>
                </c:pt>
                <c:pt idx="22">
                  <c:v>2308341.7000000002</c:v>
                </c:pt>
                <c:pt idx="24">
                  <c:v>2308341.7000000002</c:v>
                </c:pt>
                <c:pt idx="26">
                  <c:v>0</c:v>
                </c:pt>
                <c:pt idx="27">
                  <c:v>0</c:v>
                </c:pt>
                <c:pt idx="32">
                  <c:v>0</c:v>
                </c:pt>
                <c:pt idx="34">
                  <c:v>126190.9</c:v>
                </c:pt>
                <c:pt idx="35">
                  <c:v>126190.9</c:v>
                </c:pt>
                <c:pt idx="46">
                  <c:v>126190.9</c:v>
                </c:pt>
                <c:pt idx="50">
                  <c:v>0</c:v>
                </c:pt>
                <c:pt idx="52">
                  <c:v>6500</c:v>
                </c:pt>
                <c:pt idx="53">
                  <c:v>6500</c:v>
                </c:pt>
                <c:pt idx="60">
                  <c:v>0</c:v>
                </c:pt>
                <c:pt idx="72">
                  <c:v>28337.4</c:v>
                </c:pt>
                <c:pt idx="73">
                  <c:v>13407</c:v>
                </c:pt>
                <c:pt idx="74">
                  <c:v>14930.4</c:v>
                </c:pt>
                <c:pt idx="75">
                  <c:v>21390.7</c:v>
                </c:pt>
                <c:pt idx="80">
                  <c:v>7155</c:v>
                </c:pt>
                <c:pt idx="81">
                  <c:v>14235.7</c:v>
                </c:pt>
                <c:pt idx="84">
                  <c:v>6946.7</c:v>
                </c:pt>
                <c:pt idx="85">
                  <c:v>6252</c:v>
                </c:pt>
                <c:pt idx="86">
                  <c:v>694.7</c:v>
                </c:pt>
                <c:pt idx="91">
                  <c:v>2246.6</c:v>
                </c:pt>
                <c:pt idx="92">
                  <c:v>2246.6</c:v>
                </c:pt>
                <c:pt idx="94">
                  <c:v>2246.6</c:v>
                </c:pt>
                <c:pt idx="108">
                  <c:v>8000</c:v>
                </c:pt>
                <c:pt idx="110">
                  <c:v>8000</c:v>
                </c:pt>
                <c:pt idx="111">
                  <c:v>8000</c:v>
                </c:pt>
                <c:pt idx="167">
                  <c:v>2208253.7000000002</c:v>
                </c:pt>
                <c:pt idx="168">
                  <c:v>2208253.7000000002</c:v>
                </c:pt>
                <c:pt idx="177">
                  <c:v>2208253.7000000002</c:v>
                </c:pt>
                <c:pt idx="209">
                  <c:v>713455.8</c:v>
                </c:pt>
                <c:pt idx="210">
                  <c:v>170850.7</c:v>
                </c:pt>
                <c:pt idx="211">
                  <c:v>63255.8</c:v>
                </c:pt>
                <c:pt idx="212">
                  <c:v>479349.3</c:v>
                </c:pt>
                <c:pt idx="213">
                  <c:v>299993.09999999998</c:v>
                </c:pt>
                <c:pt idx="216">
                  <c:v>232965.19999999998</c:v>
                </c:pt>
                <c:pt idx="217">
                  <c:v>58432.4</c:v>
                </c:pt>
                <c:pt idx="218">
                  <c:v>174532.8</c:v>
                </c:pt>
                <c:pt idx="221">
                  <c:v>9646.7999999999993</c:v>
                </c:pt>
                <c:pt idx="222">
                  <c:v>4823.3999999999996</c:v>
                </c:pt>
                <c:pt idx="223">
                  <c:v>4823.3999999999996</c:v>
                </c:pt>
                <c:pt idx="225">
                  <c:v>170850.7</c:v>
                </c:pt>
                <c:pt idx="235">
                  <c:v>216595.4</c:v>
                </c:pt>
                <c:pt idx="237">
                  <c:v>148327.20000000001</c:v>
                </c:pt>
                <c:pt idx="238">
                  <c:v>57682.8</c:v>
                </c:pt>
                <c:pt idx="239">
                  <c:v>10585.4</c:v>
                </c:pt>
                <c:pt idx="240">
                  <c:v>208090.9</c:v>
                </c:pt>
                <c:pt idx="242">
                  <c:v>148327.20000000001</c:v>
                </c:pt>
                <c:pt idx="243">
                  <c:v>57682.8</c:v>
                </c:pt>
                <c:pt idx="244">
                  <c:v>2080.9</c:v>
                </c:pt>
                <c:pt idx="247">
                  <c:v>8504.5</c:v>
                </c:pt>
                <c:pt idx="250">
                  <c:v>61826</c:v>
                </c:pt>
                <c:pt idx="254">
                  <c:v>24975.200000000001</c:v>
                </c:pt>
                <c:pt idx="255">
                  <c:v>36850.800000000003</c:v>
                </c:pt>
                <c:pt idx="256">
                  <c:v>48489.600000000006</c:v>
                </c:pt>
                <c:pt idx="258">
                  <c:v>18673.900000000001</c:v>
                </c:pt>
                <c:pt idx="259">
                  <c:v>29815.7</c:v>
                </c:pt>
                <c:pt idx="264">
                  <c:v>7001.4000000000005</c:v>
                </c:pt>
                <c:pt idx="269">
                  <c:v>6301.3</c:v>
                </c:pt>
                <c:pt idx="270">
                  <c:v>700.1</c:v>
                </c:pt>
                <c:pt idx="273">
                  <c:v>6335</c:v>
                </c:pt>
                <c:pt idx="308">
                  <c:v>21830</c:v>
                </c:pt>
                <c:pt idx="312">
                  <c:v>21830</c:v>
                </c:pt>
                <c:pt idx="313">
                  <c:v>5530</c:v>
                </c:pt>
                <c:pt idx="317">
                  <c:v>6300</c:v>
                </c:pt>
                <c:pt idx="321">
                  <c:v>10000</c:v>
                </c:pt>
                <c:pt idx="332">
                  <c:v>21317.5</c:v>
                </c:pt>
                <c:pt idx="336">
                  <c:v>21317.5</c:v>
                </c:pt>
                <c:pt idx="337">
                  <c:v>21317.5</c:v>
                </c:pt>
                <c:pt idx="341">
                  <c:v>2917.7</c:v>
                </c:pt>
                <c:pt idx="343">
                  <c:v>2917.7</c:v>
                </c:pt>
                <c:pt idx="347">
                  <c:v>21554.6</c:v>
                </c:pt>
                <c:pt idx="349">
                  <c:v>12932.7</c:v>
                </c:pt>
                <c:pt idx="350">
                  <c:v>8621.9</c:v>
                </c:pt>
                <c:pt idx="351">
                  <c:v>21554.6</c:v>
                </c:pt>
                <c:pt idx="352">
                  <c:v>12932.7</c:v>
                </c:pt>
                <c:pt idx="353">
                  <c:v>8621.9</c:v>
                </c:pt>
                <c:pt idx="368">
                  <c:v>0</c:v>
                </c:pt>
                <c:pt idx="370">
                  <c:v>0</c:v>
                </c:pt>
                <c:pt idx="371">
                  <c:v>500</c:v>
                </c:pt>
                <c:pt idx="379">
                  <c:v>9707.7000000000007</c:v>
                </c:pt>
                <c:pt idx="381">
                  <c:v>9707.7000000000007</c:v>
                </c:pt>
                <c:pt idx="382">
                  <c:v>8204.7000000000007</c:v>
                </c:pt>
                <c:pt idx="386">
                  <c:v>1503</c:v>
                </c:pt>
                <c:pt idx="389">
                  <c:v>34</c:v>
                </c:pt>
                <c:pt idx="391">
                  <c:v>34</c:v>
                </c:pt>
                <c:pt idx="392">
                  <c:v>34</c:v>
                </c:pt>
                <c:pt idx="399">
                  <c:v>86370.4</c:v>
                </c:pt>
                <c:pt idx="400">
                  <c:v>86370.4</c:v>
                </c:pt>
                <c:pt idx="401">
                  <c:v>1254</c:v>
                </c:pt>
                <c:pt idx="402">
                  <c:v>1254</c:v>
                </c:pt>
                <c:pt idx="403">
                  <c:v>156948.70000000001</c:v>
                </c:pt>
                <c:pt idx="404">
                  <c:v>1056.7</c:v>
                </c:pt>
                <c:pt idx="405">
                  <c:v>155892</c:v>
                </c:pt>
                <c:pt idx="406">
                  <c:v>2.2999999999999998</c:v>
                </c:pt>
                <c:pt idx="407">
                  <c:v>2.2999999999999998</c:v>
                </c:pt>
                <c:pt idx="408">
                  <c:v>500</c:v>
                </c:pt>
                <c:pt idx="409">
                  <c:v>500</c:v>
                </c:pt>
                <c:pt idx="410">
                  <c:v>6364765.5</c:v>
                </c:pt>
                <c:pt idx="411">
                  <c:v>319177.90000000002</c:v>
                </c:pt>
                <c:pt idx="412">
                  <c:v>4825479.2</c:v>
                </c:pt>
                <c:pt idx="413">
                  <c:v>1220108.3999999999</c:v>
                </c:pt>
              </c:numCache>
            </c:numRef>
          </c:val>
          <c:extLst xmlns:c16r2="http://schemas.microsoft.com/office/drawing/2015/06/chart">
            <c:ext xmlns:c16="http://schemas.microsoft.com/office/drawing/2014/chart" uri="{C3380CC4-5D6E-409C-BE32-E72D297353CC}">
              <c16:uniqueId val="{00000006-A7E7-4237-BAD3-8C8B9643D757}"/>
            </c:ext>
          </c:extLst>
        </c:ser>
        <c:ser>
          <c:idx val="7"/>
          <c:order val="7"/>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Лист1!$I$5:$I$420</c:f>
              <c:numCache>
                <c:formatCode>#,##0.0</c:formatCode>
                <c:ptCount val="416"/>
                <c:pt idx="1">
                  <c:v>0</c:v>
                </c:pt>
                <c:pt idx="2" formatCode="General">
                  <c:v>9</c:v>
                </c:pt>
                <c:pt idx="4">
                  <c:v>195080.8</c:v>
                </c:pt>
                <c:pt idx="6">
                  <c:v>1947</c:v>
                </c:pt>
                <c:pt idx="7">
                  <c:v>193133.8</c:v>
                </c:pt>
                <c:pt idx="8">
                  <c:v>186039.6</c:v>
                </c:pt>
                <c:pt idx="11">
                  <c:v>0</c:v>
                </c:pt>
                <c:pt idx="13">
                  <c:v>3634.6</c:v>
                </c:pt>
                <c:pt idx="14">
                  <c:v>1817.3</c:v>
                </c:pt>
                <c:pt idx="15">
                  <c:v>1817.3</c:v>
                </c:pt>
                <c:pt idx="16">
                  <c:v>0</c:v>
                </c:pt>
                <c:pt idx="17">
                  <c:v>5406.6</c:v>
                </c:pt>
                <c:pt idx="18">
                  <c:v>129.69999999999999</c:v>
                </c:pt>
                <c:pt idx="19">
                  <c:v>5276.9000000000005</c:v>
                </c:pt>
                <c:pt idx="20">
                  <c:v>0</c:v>
                </c:pt>
                <c:pt idx="21">
                  <c:v>1260600</c:v>
                </c:pt>
                <c:pt idx="22">
                  <c:v>1260600</c:v>
                </c:pt>
                <c:pt idx="24">
                  <c:v>1260600</c:v>
                </c:pt>
                <c:pt idx="26">
                  <c:v>0</c:v>
                </c:pt>
                <c:pt idx="27">
                  <c:v>0</c:v>
                </c:pt>
                <c:pt idx="32">
                  <c:v>0</c:v>
                </c:pt>
                <c:pt idx="34">
                  <c:v>52432.1</c:v>
                </c:pt>
                <c:pt idx="35">
                  <c:v>52432.1</c:v>
                </c:pt>
                <c:pt idx="46">
                  <c:v>52432.1</c:v>
                </c:pt>
                <c:pt idx="50">
                  <c:v>884.5</c:v>
                </c:pt>
                <c:pt idx="51">
                  <c:v>0</c:v>
                </c:pt>
                <c:pt idx="52">
                  <c:v>884.5</c:v>
                </c:pt>
                <c:pt idx="53">
                  <c:v>884.5</c:v>
                </c:pt>
                <c:pt idx="60">
                  <c:v>0</c:v>
                </c:pt>
                <c:pt idx="72">
                  <c:v>27197.5</c:v>
                </c:pt>
                <c:pt idx="73">
                  <c:v>15086.4</c:v>
                </c:pt>
                <c:pt idx="74">
                  <c:v>12111.099999999999</c:v>
                </c:pt>
                <c:pt idx="75">
                  <c:v>23439</c:v>
                </c:pt>
                <c:pt idx="80">
                  <c:v>11703.8</c:v>
                </c:pt>
                <c:pt idx="81">
                  <c:v>11735.199999999999</c:v>
                </c:pt>
                <c:pt idx="84">
                  <c:v>3758.5</c:v>
                </c:pt>
                <c:pt idx="85">
                  <c:v>3382.6</c:v>
                </c:pt>
                <c:pt idx="86">
                  <c:v>375.9</c:v>
                </c:pt>
                <c:pt idx="91">
                  <c:v>1220.7</c:v>
                </c:pt>
                <c:pt idx="92">
                  <c:v>1220.7</c:v>
                </c:pt>
                <c:pt idx="94">
                  <c:v>1220.7</c:v>
                </c:pt>
                <c:pt idx="108">
                  <c:v>3678</c:v>
                </c:pt>
                <c:pt idx="110">
                  <c:v>3678</c:v>
                </c:pt>
                <c:pt idx="111">
                  <c:v>3678</c:v>
                </c:pt>
                <c:pt idx="167">
                  <c:v>1418400</c:v>
                </c:pt>
                <c:pt idx="168">
                  <c:v>1418400</c:v>
                </c:pt>
                <c:pt idx="177">
                  <c:v>1418400</c:v>
                </c:pt>
                <c:pt idx="209">
                  <c:v>442489.69999999995</c:v>
                </c:pt>
                <c:pt idx="210">
                  <c:v>121982</c:v>
                </c:pt>
                <c:pt idx="211">
                  <c:v>32778.6</c:v>
                </c:pt>
                <c:pt idx="212">
                  <c:v>287729.09999999998</c:v>
                </c:pt>
                <c:pt idx="213">
                  <c:v>183467</c:v>
                </c:pt>
                <c:pt idx="216">
                  <c:v>133432</c:v>
                </c:pt>
                <c:pt idx="217">
                  <c:v>30974.2</c:v>
                </c:pt>
                <c:pt idx="218">
                  <c:v>102457.79999999999</c:v>
                </c:pt>
                <c:pt idx="221">
                  <c:v>3608.7</c:v>
                </c:pt>
                <c:pt idx="222">
                  <c:v>1804.4</c:v>
                </c:pt>
                <c:pt idx="223">
                  <c:v>1804.3</c:v>
                </c:pt>
                <c:pt idx="225">
                  <c:v>121982</c:v>
                </c:pt>
                <c:pt idx="235">
                  <c:v>121319.4</c:v>
                </c:pt>
                <c:pt idx="237">
                  <c:v>82087.199999999997</c:v>
                </c:pt>
                <c:pt idx="238">
                  <c:v>31922.799999999999</c:v>
                </c:pt>
                <c:pt idx="239">
                  <c:v>7309.4</c:v>
                </c:pt>
                <c:pt idx="240">
                  <c:v>115161.60000000001</c:v>
                </c:pt>
                <c:pt idx="242">
                  <c:v>82087.199999999997</c:v>
                </c:pt>
                <c:pt idx="243">
                  <c:v>31922.799999999999</c:v>
                </c:pt>
                <c:pt idx="244">
                  <c:v>1151.5999999999999</c:v>
                </c:pt>
                <c:pt idx="247">
                  <c:v>6157.8</c:v>
                </c:pt>
                <c:pt idx="250">
                  <c:v>83101.399999999994</c:v>
                </c:pt>
                <c:pt idx="253">
                  <c:v>19440</c:v>
                </c:pt>
                <c:pt idx="254">
                  <c:v>35009.4</c:v>
                </c:pt>
                <c:pt idx="255">
                  <c:v>28652</c:v>
                </c:pt>
                <c:pt idx="256">
                  <c:v>48440.7</c:v>
                </c:pt>
                <c:pt idx="257">
                  <c:v>19440</c:v>
                </c:pt>
                <c:pt idx="258">
                  <c:v>26990.7</c:v>
                </c:pt>
                <c:pt idx="259">
                  <c:v>2010</c:v>
                </c:pt>
                <c:pt idx="264">
                  <c:v>7001.4000000000005</c:v>
                </c:pt>
                <c:pt idx="269">
                  <c:v>6301.3</c:v>
                </c:pt>
                <c:pt idx="270">
                  <c:v>700.1</c:v>
                </c:pt>
                <c:pt idx="273">
                  <c:v>4750.5</c:v>
                </c:pt>
                <c:pt idx="287">
                  <c:v>2150</c:v>
                </c:pt>
                <c:pt idx="288">
                  <c:v>1717.4</c:v>
                </c:pt>
                <c:pt idx="289">
                  <c:v>432.6</c:v>
                </c:pt>
                <c:pt idx="308">
                  <c:v>39585.599999999999</c:v>
                </c:pt>
                <c:pt idx="312">
                  <c:v>39585.599999999999</c:v>
                </c:pt>
                <c:pt idx="313">
                  <c:v>7030</c:v>
                </c:pt>
                <c:pt idx="317">
                  <c:v>7800</c:v>
                </c:pt>
                <c:pt idx="321">
                  <c:v>20805.599999999999</c:v>
                </c:pt>
                <c:pt idx="332">
                  <c:v>10400</c:v>
                </c:pt>
                <c:pt idx="336">
                  <c:v>10400</c:v>
                </c:pt>
                <c:pt idx="337">
                  <c:v>10400</c:v>
                </c:pt>
                <c:pt idx="341">
                  <c:v>1372.5</c:v>
                </c:pt>
                <c:pt idx="343">
                  <c:v>1372.5</c:v>
                </c:pt>
                <c:pt idx="347">
                  <c:v>21554.5</c:v>
                </c:pt>
                <c:pt idx="349">
                  <c:v>12932.7</c:v>
                </c:pt>
                <c:pt idx="350">
                  <c:v>8621.7999999999993</c:v>
                </c:pt>
                <c:pt idx="351">
                  <c:v>21554.5</c:v>
                </c:pt>
                <c:pt idx="352">
                  <c:v>12932.7</c:v>
                </c:pt>
                <c:pt idx="353">
                  <c:v>8621.7999999999993</c:v>
                </c:pt>
                <c:pt idx="368">
                  <c:v>112.6</c:v>
                </c:pt>
                <c:pt idx="370">
                  <c:v>112.6</c:v>
                </c:pt>
                <c:pt idx="371">
                  <c:v>112.6</c:v>
                </c:pt>
                <c:pt idx="379">
                  <c:v>6782.6</c:v>
                </c:pt>
                <c:pt idx="381">
                  <c:v>6782.6</c:v>
                </c:pt>
                <c:pt idx="382">
                  <c:v>5947.6</c:v>
                </c:pt>
                <c:pt idx="386">
                  <c:v>835</c:v>
                </c:pt>
                <c:pt idx="389">
                  <c:v>10</c:v>
                </c:pt>
                <c:pt idx="391">
                  <c:v>10</c:v>
                </c:pt>
                <c:pt idx="392">
                  <c:v>10</c:v>
                </c:pt>
                <c:pt idx="399">
                  <c:v>34354.9</c:v>
                </c:pt>
                <c:pt idx="400">
                  <c:v>34354.9</c:v>
                </c:pt>
                <c:pt idx="401">
                  <c:v>68.8</c:v>
                </c:pt>
                <c:pt idx="402">
                  <c:v>68.8</c:v>
                </c:pt>
                <c:pt idx="403">
                  <c:v>83960.3</c:v>
                </c:pt>
                <c:pt idx="404">
                  <c:v>583.1</c:v>
                </c:pt>
                <c:pt idx="405">
                  <c:v>83377.2</c:v>
                </c:pt>
                <c:pt idx="406">
                  <c:v>0</c:v>
                </c:pt>
                <c:pt idx="407">
                  <c:v>0</c:v>
                </c:pt>
                <c:pt idx="408">
                  <c:v>500</c:v>
                </c:pt>
                <c:pt idx="409">
                  <c:v>500</c:v>
                </c:pt>
                <c:pt idx="410">
                  <c:v>3805105.9000000004</c:v>
                </c:pt>
                <c:pt idx="411">
                  <c:v>223509.2</c:v>
                </c:pt>
                <c:pt idx="412">
                  <c:v>2864285.3000000003</c:v>
                </c:pt>
                <c:pt idx="413">
                  <c:v>717311.4</c:v>
                </c:pt>
              </c:numCache>
            </c:numRef>
          </c:val>
          <c:extLst xmlns:c16r2="http://schemas.microsoft.com/office/drawing/2015/06/chart">
            <c:ext xmlns:c16="http://schemas.microsoft.com/office/drawing/2014/chart" uri="{C3380CC4-5D6E-409C-BE32-E72D297353CC}">
              <c16:uniqueId val="{00000007-A7E7-4237-BAD3-8C8B9643D757}"/>
            </c:ext>
          </c:extLst>
        </c:ser>
        <c:ser>
          <c:idx val="8"/>
          <c:order val="8"/>
          <c:invertIfNegative val="0"/>
          <c:cat>
            <c:strRef>
              <c:f>Лист1!$A$5:$A$420</c:f>
              <c:strCache>
                <c:ptCount val="416"/>
                <c:pt idx="0">
                  <c:v>N п/п</c:v>
                </c:pt>
                <c:pt idx="2">
                  <c:v>1</c:v>
                </c:pt>
                <c:pt idx="3">
                  <c:v>Подпрограмма 1 "Развитие дошкольного образования"</c:v>
                </c:pt>
                <c:pt idx="4">
                  <c:v>1</c:v>
                </c:pt>
                <c:pt idx="8">
                  <c:v>1.1.</c:v>
                </c:pt>
                <c:pt idx="13">
                  <c:v>1.2.</c:v>
                </c:pt>
                <c:pt idx="17">
                  <c:v>1.3.</c:v>
                </c:pt>
                <c:pt idx="21">
                  <c:v>2</c:v>
                </c:pt>
                <c:pt idx="24">
                  <c:v>2.1.</c:v>
                </c:pt>
                <c:pt idx="27">
                  <c:v>2.2.</c:v>
                </c:pt>
                <c:pt idx="34">
                  <c:v>3</c:v>
                </c:pt>
                <c:pt idx="37">
                  <c:v>3.1.</c:v>
                </c:pt>
                <c:pt idx="46">
                  <c:v>3.2.</c:v>
                </c:pt>
                <c:pt idx="50">
                  <c:v>4.</c:v>
                </c:pt>
                <c:pt idx="53">
                  <c:v>4.1.</c:v>
                </c:pt>
                <c:pt idx="62">
                  <c:v>5.</c:v>
                </c:pt>
                <c:pt idx="65">
                  <c:v>5.1.</c:v>
                </c:pt>
                <c:pt idx="72">
                  <c:v>6.</c:v>
                </c:pt>
                <c:pt idx="75">
                  <c:v>6.1.</c:v>
                </c:pt>
                <c:pt idx="84">
                  <c:v>6.2.</c:v>
                </c:pt>
                <c:pt idx="91">
                  <c:v>7.</c:v>
                </c:pt>
                <c:pt idx="94">
                  <c:v>7.1.</c:v>
                </c:pt>
                <c:pt idx="98">
                  <c:v>8.</c:v>
                </c:pt>
                <c:pt idx="101">
                  <c:v>8.1.</c:v>
                </c:pt>
                <c:pt idx="108">
                  <c:v>9.</c:v>
                </c:pt>
                <c:pt idx="111">
                  <c:v>9.2.</c:v>
                </c:pt>
                <c:pt idx="122">
                  <c:v>10.</c:v>
                </c:pt>
                <c:pt idx="125">
                  <c:v>10.1.</c:v>
                </c:pt>
                <c:pt idx="132">
                  <c:v>10.2.</c:v>
                </c:pt>
                <c:pt idx="139">
                  <c:v>11.</c:v>
                </c:pt>
                <c:pt idx="142">
                  <c:v>11.1.</c:v>
                </c:pt>
                <c:pt idx="151">
                  <c:v>12.</c:v>
                </c:pt>
                <c:pt idx="152">
                  <c:v>12.1.</c:v>
                </c:pt>
                <c:pt idx="159">
                  <c:v>12.2.</c:v>
                </c:pt>
                <c:pt idx="166">
                  <c:v>Подпрограмма 2 "Развитие общего и дополнительного образования"</c:v>
                </c:pt>
                <c:pt idx="167">
                  <c:v>13</c:v>
                </c:pt>
                <c:pt idx="170">
                  <c:v>13.1.</c:v>
                </c:pt>
                <c:pt idx="177">
                  <c:v>13.2.</c:v>
                </c:pt>
                <c:pt idx="181">
                  <c:v>13.3.</c:v>
                </c:pt>
                <c:pt idx="188">
                  <c:v>13.4.</c:v>
                </c:pt>
                <c:pt idx="195">
                  <c:v>13.5.</c:v>
                </c:pt>
                <c:pt idx="202">
                  <c:v>13.6.</c:v>
                </c:pt>
                <c:pt idx="209">
                  <c:v>14.</c:v>
                </c:pt>
                <c:pt idx="213">
                  <c:v>14.1.</c:v>
                </c:pt>
                <c:pt idx="216">
                  <c:v>14.2.</c:v>
                </c:pt>
                <c:pt idx="221">
                  <c:v>14.3.</c:v>
                </c:pt>
                <c:pt idx="225">
                  <c:v>14.4.</c:v>
                </c:pt>
                <c:pt idx="227">
                  <c:v>15.</c:v>
                </c:pt>
                <c:pt idx="228">
                  <c:v>15.1.</c:v>
                </c:pt>
                <c:pt idx="235">
                  <c:v>16.</c:v>
                </c:pt>
                <c:pt idx="240">
                  <c:v>16.1.</c:v>
                </c:pt>
                <c:pt idx="247">
                  <c:v>16.2.</c:v>
                </c:pt>
                <c:pt idx="250">
                  <c:v>17.</c:v>
                </c:pt>
                <c:pt idx="256">
                  <c:v>17.1.</c:v>
                </c:pt>
                <c:pt idx="264">
                  <c:v>17.2.</c:v>
                </c:pt>
                <c:pt idx="273">
                  <c:v>17.3.</c:v>
                </c:pt>
                <c:pt idx="276">
                  <c:v>17.4.</c:v>
                </c:pt>
                <c:pt idx="283">
                  <c:v>17.5.</c:v>
                </c:pt>
                <c:pt idx="287">
                  <c:v>17.6.</c:v>
                </c:pt>
                <c:pt idx="292">
                  <c:v>18.</c:v>
                </c:pt>
                <c:pt idx="293">
                  <c:v>18.1.</c:v>
                </c:pt>
                <c:pt idx="300">
                  <c:v>19.</c:v>
                </c:pt>
                <c:pt idx="301">
                  <c:v>19.1.</c:v>
                </c:pt>
                <c:pt idx="308">
                  <c:v>20.</c:v>
                </c:pt>
                <c:pt idx="313">
                  <c:v>20.1.</c:v>
                </c:pt>
                <c:pt idx="317">
                  <c:v>20.2.</c:v>
                </c:pt>
                <c:pt idx="321">
                  <c:v>20.3.</c:v>
                </c:pt>
                <c:pt idx="324">
                  <c:v>21.</c:v>
                </c:pt>
                <c:pt idx="325">
                  <c:v>21.1.</c:v>
                </c:pt>
                <c:pt idx="332">
                  <c:v>22.</c:v>
                </c:pt>
                <c:pt idx="337">
                  <c:v>22.1.</c:v>
                </c:pt>
                <c:pt idx="341">
                  <c:v>24.</c:v>
                </c:pt>
                <c:pt idx="346">
                  <c:v>Подпрограмма 3 "Дети и молодежь города Сыктывкара"</c:v>
                </c:pt>
                <c:pt idx="347">
                  <c:v>25.</c:v>
                </c:pt>
                <c:pt idx="351">
                  <c:v>25.1.</c:v>
                </c:pt>
                <c:pt idx="358">
                  <c:v>26.</c:v>
                </c:pt>
                <c:pt idx="359">
                  <c:v>26.1.</c:v>
                </c:pt>
                <c:pt idx="368">
                  <c:v>28.</c:v>
                </c:pt>
                <c:pt idx="371">
                  <c:v>28.1.</c:v>
                </c:pt>
                <c:pt idx="379">
                  <c:v>29.</c:v>
                </c:pt>
                <c:pt idx="382">
                  <c:v>29.1.</c:v>
                </c:pt>
                <c:pt idx="386">
                  <c:v>29.2.</c:v>
                </c:pt>
                <c:pt idx="389">
                  <c:v>30.</c:v>
                </c:pt>
                <c:pt idx="392">
                  <c:v>30.1.</c:v>
                </c:pt>
                <c:pt idx="398">
                  <c:v>Подпрограмма 4 "Обеспечение создания условий для реализации муниципальной программы"</c:v>
                </c:pt>
                <c:pt idx="399">
                  <c:v>31.</c:v>
                </c:pt>
                <c:pt idx="401">
                  <c:v>32.</c:v>
                </c:pt>
                <c:pt idx="403">
                  <c:v>33.</c:v>
                </c:pt>
                <c:pt idx="406">
                  <c:v>34.</c:v>
                </c:pt>
                <c:pt idx="408">
                  <c:v>35.</c:v>
                </c:pt>
                <c:pt idx="410">
                  <c:v>Вывод об эффективности реализации муниципальной программы за отчетный квартал:
</c:v>
                </c:pt>
                <c:pt idx="414">
                  <c:v>Вывод об эффективности реализации муниципальной программы за отчетный период: Реализация муниципальной программы МО ГО "Сыктывкар" "Развитие образования" является эффективной по итогам реализации за 6 месяцев 2022 года</c:v>
                </c:pt>
                <c:pt idx="415">
                  <c:v>Эффективность = ((ВМ 0/0М)+(ВК 19/19 К)+(ОС 3 805 105,9/С 6 364 765,5) / 3 *100%= 53,3 % (эффективна, если больше или равно 10%)</c:v>
                </c:pt>
              </c:strCache>
            </c:strRef>
          </c:cat>
          <c:val>
            <c:numRef>
              <c:f>Лист1!#REF!</c:f>
              <c:numCache>
                <c:formatCode>General</c:formatCode>
                <c:ptCount val="365"/>
                <c:pt idx="3" formatCode="_-* #,##0.0\ _₽_-;\-* #,##0.0\ _₽_-;_-* &quot;-&quot;?\ _₽_-;_-@_-">
                  <c:v>0</c:v>
                </c:pt>
                <c:pt idx="4" formatCode="_-* #,##0.0\ _₽_-;\-* #,##0.0\ _₽_-;_-* &quot;-&quot;?\ _₽_-;_-@_-">
                  <c:v>0</c:v>
                </c:pt>
                <c:pt idx="5" formatCode="_-* #,##0.0\ _₽_-;\-* #,##0.0\ _₽_-;_-* &quot;-&quot;?\ _₽_-;_-@_-">
                  <c:v>96020.299999999988</c:v>
                </c:pt>
                <c:pt idx="91" formatCode="_-* #,##0.0\ _₽_-;\-* #,##0.0\ _₽_-;_-* &quot;-&quot;??\ _₽_-;_-@_-">
                  <c:v>659381.9</c:v>
                </c:pt>
                <c:pt idx="359" formatCode="_-* #,##0.0000\ _₽_-;\-* #,##0.0000\ _₽_-;_-* &quot;-&quot;?\ _₽_-;_-@_-">
                  <c:v>0.23820368075163298</c:v>
                </c:pt>
              </c:numCache>
            </c:numRef>
          </c:val>
          <c:extLst xmlns:c16r2="http://schemas.microsoft.com/office/drawing/2015/06/chart">
            <c:ext xmlns:c16="http://schemas.microsoft.com/office/drawing/2014/chart" uri="{C3380CC4-5D6E-409C-BE32-E72D297353CC}">
              <c16:uniqueId val="{00000008-A7E7-4237-BAD3-8C8B9643D757}"/>
            </c:ext>
          </c:extLst>
        </c:ser>
        <c:dLbls>
          <c:showLegendKey val="0"/>
          <c:showVal val="0"/>
          <c:showCatName val="0"/>
          <c:showSerName val="0"/>
          <c:showPercent val="0"/>
          <c:showBubbleSize val="0"/>
        </c:dLbls>
        <c:gapWidth val="150"/>
        <c:axId val="120011776"/>
        <c:axId val="120029952"/>
      </c:barChart>
      <c:catAx>
        <c:axId val="120011776"/>
        <c:scaling>
          <c:orientation val="minMax"/>
        </c:scaling>
        <c:delete val="0"/>
        <c:axPos val="b"/>
        <c:numFmt formatCode="General" sourceLinked="0"/>
        <c:majorTickMark val="out"/>
        <c:minorTickMark val="none"/>
        <c:tickLblPos val="nextTo"/>
        <c:crossAx val="120029952"/>
        <c:crosses val="autoZero"/>
        <c:auto val="1"/>
        <c:lblAlgn val="ctr"/>
        <c:lblOffset val="100"/>
        <c:noMultiLvlLbl val="0"/>
      </c:catAx>
      <c:valAx>
        <c:axId val="120029952"/>
        <c:scaling>
          <c:orientation val="minMax"/>
        </c:scaling>
        <c:delete val="0"/>
        <c:axPos val="l"/>
        <c:majorGridlines/>
        <c:numFmt formatCode="General" sourceLinked="1"/>
        <c:majorTickMark val="out"/>
        <c:minorTickMark val="none"/>
        <c:tickLblPos val="nextTo"/>
        <c:crossAx val="1200117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774" cy="6077857"/>
    <xdr:graphicFrame macro="">
      <xdr:nvGraphicFramePr>
        <xdr:cNvPr id="2" name="Диаграмма 1">
          <a:extLst>
            <a:ext uri="{FF2B5EF4-FFF2-40B4-BE49-F238E27FC236}">
              <a16:creationId xmlns:a16="http://schemas.microsoft.com/office/drawing/2014/main" xmlns=""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4D5A3643E40CC6DD2B6EFE298F2ACDA9F785B454396F5C7E29B0682957A23C10EC1680831A3B3B43529CDA5B276803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1"/>
  <sheetViews>
    <sheetView tabSelected="1" view="pageBreakPreview" topLeftCell="A409" zoomScale="60" zoomScaleNormal="82" workbookViewId="0">
      <selection activeCell="A419" sqref="A419:I419"/>
    </sheetView>
  </sheetViews>
  <sheetFormatPr defaultColWidth="9.140625" defaultRowHeight="15.75" outlineLevelRow="1" x14ac:dyDescent="0.25"/>
  <cols>
    <col min="1" max="1" width="10" style="37" customWidth="1"/>
    <col min="2" max="2" width="55.42578125" style="38" customWidth="1"/>
    <col min="3" max="3" width="15.7109375" style="39" customWidth="1"/>
    <col min="4" max="4" width="56.140625" style="38" customWidth="1"/>
    <col min="5" max="5" width="17.42578125" style="39" customWidth="1"/>
    <col min="6" max="6" width="93" style="38" customWidth="1"/>
    <col min="7" max="7" width="20.28515625" style="124" customWidth="1"/>
    <col min="8" max="8" width="20.28515625" style="99" customWidth="1"/>
    <col min="9" max="9" width="17.7109375" style="129" customWidth="1"/>
    <col min="10" max="10" width="19" style="125" customWidth="1"/>
    <col min="11" max="11" width="23.28515625" style="32" customWidth="1"/>
    <col min="12" max="12" width="15.5703125" style="32" customWidth="1"/>
    <col min="13" max="16384" width="9.140625" style="32"/>
  </cols>
  <sheetData>
    <row r="1" spans="1:13" ht="56.25" customHeight="1" x14ac:dyDescent="0.25">
      <c r="A1" s="257" t="s">
        <v>126</v>
      </c>
      <c r="B1" s="257"/>
      <c r="C1" s="257"/>
      <c r="D1" s="257"/>
      <c r="E1" s="257"/>
      <c r="F1" s="257"/>
      <c r="G1" s="257"/>
      <c r="H1" s="257"/>
      <c r="I1" s="257"/>
    </row>
    <row r="2" spans="1:13" ht="60" customHeight="1" x14ac:dyDescent="0.25">
      <c r="A2" s="257" t="s">
        <v>342</v>
      </c>
      <c r="B2" s="257"/>
      <c r="C2" s="257"/>
      <c r="D2" s="257"/>
      <c r="E2" s="257"/>
      <c r="F2" s="257"/>
      <c r="G2" s="257"/>
      <c r="H2" s="257"/>
      <c r="I2" s="257"/>
    </row>
    <row r="3" spans="1:13" ht="15.75" customHeight="1" x14ac:dyDescent="0.25">
      <c r="A3" s="258" t="s">
        <v>127</v>
      </c>
      <c r="B3" s="258"/>
      <c r="C3" s="258"/>
      <c r="D3" s="258"/>
      <c r="E3" s="258"/>
      <c r="F3" s="258"/>
      <c r="G3" s="258"/>
      <c r="H3" s="258"/>
      <c r="I3" s="258"/>
    </row>
    <row r="4" spans="1:13" x14ac:dyDescent="0.25">
      <c r="A4" s="1"/>
      <c r="B4" s="2"/>
      <c r="C4" s="3"/>
      <c r="D4" s="3"/>
      <c r="E4" s="3"/>
      <c r="F4" s="3"/>
      <c r="G4" s="114"/>
    </row>
    <row r="5" spans="1:13" ht="43.5" customHeight="1" x14ac:dyDescent="0.25">
      <c r="A5" s="201" t="s">
        <v>0</v>
      </c>
      <c r="B5" s="278" t="s">
        <v>1</v>
      </c>
      <c r="C5" s="255" t="s">
        <v>320</v>
      </c>
      <c r="D5" s="278" t="s">
        <v>2</v>
      </c>
      <c r="E5" s="255" t="s">
        <v>321</v>
      </c>
      <c r="F5" s="255"/>
      <c r="G5" s="255" t="s">
        <v>322</v>
      </c>
      <c r="H5" s="255"/>
      <c r="I5" s="255"/>
    </row>
    <row r="6" spans="1:13" ht="47.25" x14ac:dyDescent="0.25">
      <c r="A6" s="201"/>
      <c r="B6" s="278"/>
      <c r="C6" s="255"/>
      <c r="D6" s="278"/>
      <c r="E6" s="26" t="s">
        <v>3</v>
      </c>
      <c r="F6" s="30" t="s">
        <v>4</v>
      </c>
      <c r="G6" s="97" t="s">
        <v>5</v>
      </c>
      <c r="H6" s="100" t="s">
        <v>6</v>
      </c>
      <c r="I6" s="130" t="s">
        <v>7</v>
      </c>
    </row>
    <row r="7" spans="1:13" x14ac:dyDescent="0.25">
      <c r="A7" s="30">
        <v>1</v>
      </c>
      <c r="B7" s="30">
        <v>2</v>
      </c>
      <c r="C7" s="26">
        <v>3</v>
      </c>
      <c r="D7" s="30">
        <v>4</v>
      </c>
      <c r="E7" s="26">
        <v>5</v>
      </c>
      <c r="F7" s="30">
        <v>6</v>
      </c>
      <c r="G7" s="93">
        <v>7</v>
      </c>
      <c r="H7" s="95">
        <v>8</v>
      </c>
      <c r="I7" s="131">
        <v>9</v>
      </c>
    </row>
    <row r="8" spans="1:13" x14ac:dyDescent="0.25">
      <c r="A8" s="280" t="s">
        <v>9</v>
      </c>
      <c r="B8" s="280"/>
      <c r="C8" s="280"/>
      <c r="D8" s="280"/>
      <c r="E8" s="280"/>
      <c r="F8" s="280"/>
      <c r="G8" s="280"/>
      <c r="H8" s="280"/>
      <c r="I8" s="280"/>
      <c r="K8" s="33"/>
    </row>
    <row r="9" spans="1:13" ht="18.75" customHeight="1" x14ac:dyDescent="0.25">
      <c r="A9" s="237">
        <v>1</v>
      </c>
      <c r="B9" s="230" t="s">
        <v>231</v>
      </c>
      <c r="C9" s="192" t="s">
        <v>19</v>
      </c>
      <c r="D9" s="265" t="s">
        <v>323</v>
      </c>
      <c r="E9" s="192" t="s">
        <v>19</v>
      </c>
      <c r="F9" s="192" t="s">
        <v>19</v>
      </c>
      <c r="G9" s="209" t="s">
        <v>84</v>
      </c>
      <c r="H9" s="228">
        <f>H11+H12</f>
        <v>362081.1</v>
      </c>
      <c r="I9" s="188">
        <f>I11+I12</f>
        <v>195080.8</v>
      </c>
      <c r="K9" s="33"/>
      <c r="L9" s="33">
        <f>K9-J9</f>
        <v>0</v>
      </c>
      <c r="M9" s="32" t="s">
        <v>12</v>
      </c>
    </row>
    <row r="10" spans="1:13" ht="13.5" customHeight="1" x14ac:dyDescent="0.25">
      <c r="A10" s="238"/>
      <c r="B10" s="231"/>
      <c r="C10" s="263"/>
      <c r="D10" s="266"/>
      <c r="E10" s="263"/>
      <c r="F10" s="263"/>
      <c r="G10" s="210"/>
      <c r="H10" s="212"/>
      <c r="I10" s="189"/>
      <c r="K10" s="33"/>
      <c r="L10" s="33">
        <f t="shared" ref="L10:L12" si="0">K10-J10</f>
        <v>0</v>
      </c>
    </row>
    <row r="11" spans="1:13" ht="23.25" customHeight="1" x14ac:dyDescent="0.25">
      <c r="A11" s="238"/>
      <c r="B11" s="231"/>
      <c r="C11" s="263"/>
      <c r="D11" s="266"/>
      <c r="E11" s="263"/>
      <c r="F11" s="263"/>
      <c r="G11" s="115" t="s">
        <v>14</v>
      </c>
      <c r="H11" s="103">
        <f>H19+H23</f>
        <v>4216.1000000000004</v>
      </c>
      <c r="I11" s="132">
        <f>I19+I23</f>
        <v>1947</v>
      </c>
      <c r="K11" s="33"/>
      <c r="L11" s="33">
        <f t="shared" si="0"/>
        <v>0</v>
      </c>
    </row>
    <row r="12" spans="1:13" ht="23.25" customHeight="1" x14ac:dyDescent="0.25">
      <c r="A12" s="239"/>
      <c r="B12" s="232"/>
      <c r="C12" s="193"/>
      <c r="D12" s="267"/>
      <c r="E12" s="193"/>
      <c r="F12" s="193"/>
      <c r="G12" s="115" t="s">
        <v>15</v>
      </c>
      <c r="H12" s="103">
        <f>H13+H20+H24</f>
        <v>357865</v>
      </c>
      <c r="I12" s="132">
        <f>I13+I20+I24</f>
        <v>193133.8</v>
      </c>
      <c r="K12" s="33"/>
      <c r="L12" s="33">
        <f t="shared" si="0"/>
        <v>0</v>
      </c>
    </row>
    <row r="13" spans="1:13" ht="23.25" customHeight="1" outlineLevel="1" x14ac:dyDescent="0.25">
      <c r="A13" s="201" t="s">
        <v>8</v>
      </c>
      <c r="B13" s="200" t="s">
        <v>85</v>
      </c>
      <c r="C13" s="255" t="s">
        <v>174</v>
      </c>
      <c r="D13" s="200" t="s">
        <v>17</v>
      </c>
      <c r="E13" s="278" t="s">
        <v>324</v>
      </c>
      <c r="F13" s="278"/>
      <c r="G13" s="190" t="s">
        <v>319</v>
      </c>
      <c r="H13" s="211">
        <v>334540.3</v>
      </c>
      <c r="I13" s="207">
        <v>186039.6</v>
      </c>
    </row>
    <row r="14" spans="1:13" ht="36" customHeight="1" outlineLevel="1" x14ac:dyDescent="0.25">
      <c r="A14" s="201"/>
      <c r="B14" s="200"/>
      <c r="C14" s="255"/>
      <c r="D14" s="200"/>
      <c r="E14" s="278"/>
      <c r="F14" s="200"/>
      <c r="G14" s="196"/>
      <c r="H14" s="227"/>
      <c r="I14" s="236"/>
    </row>
    <row r="15" spans="1:13" ht="24" customHeight="1" outlineLevel="1" x14ac:dyDescent="0.25">
      <c r="A15" s="201"/>
      <c r="B15" s="200"/>
      <c r="C15" s="255"/>
      <c r="D15" s="200"/>
      <c r="E15" s="278"/>
      <c r="F15" s="200"/>
      <c r="G15" s="191"/>
      <c r="H15" s="212"/>
      <c r="I15" s="189"/>
    </row>
    <row r="16" spans="1:13" ht="136.5" customHeight="1" outlineLevel="1" x14ac:dyDescent="0.25">
      <c r="A16" s="279"/>
      <c r="B16" s="190" t="s">
        <v>232</v>
      </c>
      <c r="C16" s="192" t="s">
        <v>35</v>
      </c>
      <c r="D16" s="200" t="s">
        <v>17</v>
      </c>
      <c r="E16" s="237" t="s">
        <v>317</v>
      </c>
      <c r="F16" s="190" t="s">
        <v>343</v>
      </c>
      <c r="G16" s="192" t="s">
        <v>325</v>
      </c>
      <c r="H16" s="306" t="s">
        <v>325</v>
      </c>
      <c r="I16" s="259" t="s">
        <v>325</v>
      </c>
    </row>
    <row r="17" spans="1:9" ht="68.25" customHeight="1" outlineLevel="1" x14ac:dyDescent="0.25">
      <c r="A17" s="201"/>
      <c r="B17" s="191"/>
      <c r="C17" s="193"/>
      <c r="D17" s="200"/>
      <c r="E17" s="239"/>
      <c r="F17" s="303"/>
      <c r="G17" s="193"/>
      <c r="H17" s="307"/>
      <c r="I17" s="260"/>
    </row>
    <row r="18" spans="1:9" ht="26.25" customHeight="1" outlineLevel="1" x14ac:dyDescent="0.25">
      <c r="A18" s="201" t="s">
        <v>36</v>
      </c>
      <c r="B18" s="200" t="s">
        <v>176</v>
      </c>
      <c r="C18" s="192" t="s">
        <v>174</v>
      </c>
      <c r="D18" s="200" t="s">
        <v>17</v>
      </c>
      <c r="E18" s="305">
        <v>44926</v>
      </c>
      <c r="F18" s="237"/>
      <c r="G18" s="90" t="s">
        <v>84</v>
      </c>
      <c r="H18" s="100">
        <f>H19+H20</f>
        <v>7962</v>
      </c>
      <c r="I18" s="173">
        <f>I19+I20</f>
        <v>3634.6</v>
      </c>
    </row>
    <row r="19" spans="1:9" ht="24.75" customHeight="1" outlineLevel="1" x14ac:dyDescent="0.25">
      <c r="A19" s="201"/>
      <c r="B19" s="200"/>
      <c r="C19" s="263"/>
      <c r="D19" s="200"/>
      <c r="E19" s="278"/>
      <c r="F19" s="238"/>
      <c r="G19" s="90" t="s">
        <v>14</v>
      </c>
      <c r="H19" s="100">
        <v>3981</v>
      </c>
      <c r="I19" s="173">
        <v>1817.3</v>
      </c>
    </row>
    <row r="20" spans="1:9" ht="23.25" customHeight="1" outlineLevel="1" x14ac:dyDescent="0.25">
      <c r="A20" s="201"/>
      <c r="B20" s="200"/>
      <c r="C20" s="193"/>
      <c r="D20" s="200"/>
      <c r="E20" s="278"/>
      <c r="F20" s="239"/>
      <c r="G20" s="90" t="s">
        <v>15</v>
      </c>
      <c r="H20" s="100">
        <v>3981</v>
      </c>
      <c r="I20" s="173">
        <v>1817.3</v>
      </c>
    </row>
    <row r="21" spans="1:9" ht="102.75" customHeight="1" outlineLevel="1" x14ac:dyDescent="0.25">
      <c r="A21" s="27"/>
      <c r="B21" s="70" t="s">
        <v>177</v>
      </c>
      <c r="C21" s="73" t="s">
        <v>35</v>
      </c>
      <c r="D21" s="71" t="s">
        <v>17</v>
      </c>
      <c r="E21" s="74" t="s">
        <v>318</v>
      </c>
      <c r="F21" s="71" t="s">
        <v>344</v>
      </c>
      <c r="G21" s="97" t="s">
        <v>325</v>
      </c>
      <c r="H21" s="100" t="s">
        <v>325</v>
      </c>
      <c r="I21" s="173" t="s">
        <v>325</v>
      </c>
    </row>
    <row r="22" spans="1:9" ht="31.5" customHeight="1" outlineLevel="1" x14ac:dyDescent="0.25">
      <c r="A22" s="230" t="s">
        <v>146</v>
      </c>
      <c r="B22" s="190" t="s">
        <v>233</v>
      </c>
      <c r="C22" s="192" t="s">
        <v>174</v>
      </c>
      <c r="D22" s="190" t="s">
        <v>245</v>
      </c>
      <c r="E22" s="305">
        <v>44926</v>
      </c>
      <c r="F22" s="237"/>
      <c r="G22" s="90" t="s">
        <v>84</v>
      </c>
      <c r="H22" s="100">
        <f>H23+H24</f>
        <v>19578.8</v>
      </c>
      <c r="I22" s="173">
        <f>I23+I24</f>
        <v>5406.6</v>
      </c>
    </row>
    <row r="23" spans="1:9" ht="19.5" customHeight="1" outlineLevel="1" x14ac:dyDescent="0.25">
      <c r="A23" s="231"/>
      <c r="B23" s="196"/>
      <c r="C23" s="263"/>
      <c r="D23" s="196"/>
      <c r="E23" s="278"/>
      <c r="F23" s="238"/>
      <c r="G23" s="90" t="s">
        <v>14</v>
      </c>
      <c r="H23" s="140">
        <v>235.1</v>
      </c>
      <c r="I23" s="173">
        <v>129.69999999999999</v>
      </c>
    </row>
    <row r="24" spans="1:9" ht="30.75" customHeight="1" outlineLevel="1" x14ac:dyDescent="0.25">
      <c r="A24" s="232"/>
      <c r="B24" s="191"/>
      <c r="C24" s="193"/>
      <c r="D24" s="191"/>
      <c r="E24" s="278"/>
      <c r="F24" s="239"/>
      <c r="G24" s="90" t="s">
        <v>15</v>
      </c>
      <c r="H24" s="101">
        <v>19343.7</v>
      </c>
      <c r="I24" s="176">
        <f>5275.6+1.3</f>
        <v>5276.9000000000005</v>
      </c>
    </row>
    <row r="25" spans="1:9" ht="103.5" customHeight="1" outlineLevel="1" x14ac:dyDescent="0.25">
      <c r="A25" s="23"/>
      <c r="B25" s="69" t="s">
        <v>234</v>
      </c>
      <c r="C25" s="73" t="s">
        <v>35</v>
      </c>
      <c r="D25" s="4" t="s">
        <v>246</v>
      </c>
      <c r="E25" s="5" t="s">
        <v>317</v>
      </c>
      <c r="F25" s="72" t="s">
        <v>455</v>
      </c>
      <c r="G25" s="97" t="s">
        <v>325</v>
      </c>
      <c r="H25" s="101" t="s">
        <v>325</v>
      </c>
      <c r="I25" s="173" t="s">
        <v>325</v>
      </c>
    </row>
    <row r="26" spans="1:9" ht="31.5" customHeight="1" x14ac:dyDescent="0.25">
      <c r="A26" s="204">
        <v>2</v>
      </c>
      <c r="B26" s="230" t="s">
        <v>86</v>
      </c>
      <c r="C26" s="192" t="s">
        <v>19</v>
      </c>
      <c r="D26" s="265" t="s">
        <v>326</v>
      </c>
      <c r="E26" s="192" t="s">
        <v>19</v>
      </c>
      <c r="F26" s="192" t="s">
        <v>19</v>
      </c>
      <c r="G26" s="90" t="s">
        <v>84</v>
      </c>
      <c r="H26" s="101">
        <v>2308341.7000000002</v>
      </c>
      <c r="I26" s="173">
        <f>SUM(I27:I28)</f>
        <v>1260600</v>
      </c>
    </row>
    <row r="27" spans="1:9" ht="21" customHeight="1" x14ac:dyDescent="0.25">
      <c r="A27" s="205"/>
      <c r="B27" s="231"/>
      <c r="C27" s="263"/>
      <c r="D27" s="266"/>
      <c r="E27" s="263"/>
      <c r="F27" s="263"/>
      <c r="G27" s="90" t="s">
        <v>14</v>
      </c>
      <c r="H27" s="103">
        <v>2308341.7000000002</v>
      </c>
      <c r="I27" s="168">
        <v>1260600</v>
      </c>
    </row>
    <row r="28" spans="1:9" ht="18.75" customHeight="1" x14ac:dyDescent="0.25">
      <c r="A28" s="199"/>
      <c r="B28" s="232"/>
      <c r="C28" s="193"/>
      <c r="D28" s="267"/>
      <c r="E28" s="193"/>
      <c r="F28" s="193"/>
      <c r="G28" s="90" t="s">
        <v>15</v>
      </c>
      <c r="H28" s="103"/>
      <c r="I28" s="168"/>
    </row>
    <row r="29" spans="1:9" ht="43.5" customHeight="1" outlineLevel="1" x14ac:dyDescent="0.25">
      <c r="A29" s="268" t="s">
        <v>37</v>
      </c>
      <c r="B29" s="190" t="s">
        <v>87</v>
      </c>
      <c r="C29" s="192" t="s">
        <v>174</v>
      </c>
      <c r="D29" s="190" t="s">
        <v>18</v>
      </c>
      <c r="E29" s="198">
        <v>44926</v>
      </c>
      <c r="F29" s="245"/>
      <c r="G29" s="190" t="s">
        <v>14</v>
      </c>
      <c r="H29" s="211">
        <v>2308341.7000000002</v>
      </c>
      <c r="I29" s="168">
        <v>1260600</v>
      </c>
    </row>
    <row r="30" spans="1:9" ht="27" customHeight="1" outlineLevel="1" x14ac:dyDescent="0.25">
      <c r="A30" s="269"/>
      <c r="B30" s="191"/>
      <c r="C30" s="193"/>
      <c r="D30" s="191"/>
      <c r="E30" s="199"/>
      <c r="F30" s="246"/>
      <c r="G30" s="191"/>
      <c r="H30" s="212"/>
      <c r="I30" s="171"/>
    </row>
    <row r="31" spans="1:9" ht="82.5" customHeight="1" outlineLevel="1" x14ac:dyDescent="0.25">
      <c r="A31" s="21"/>
      <c r="B31" s="68" t="s">
        <v>235</v>
      </c>
      <c r="C31" s="62" t="s">
        <v>174</v>
      </c>
      <c r="D31" s="68" t="s">
        <v>247</v>
      </c>
      <c r="E31" s="17">
        <v>44926</v>
      </c>
      <c r="F31" s="84"/>
      <c r="G31" s="179" t="s">
        <v>325</v>
      </c>
      <c r="H31" s="177" t="s">
        <v>325</v>
      </c>
      <c r="I31" s="178" t="s">
        <v>325</v>
      </c>
    </row>
    <row r="32" spans="1:9" ht="19.5" customHeight="1" outlineLevel="1" x14ac:dyDescent="0.25">
      <c r="A32" s="256" t="s">
        <v>38</v>
      </c>
      <c r="B32" s="200" t="s">
        <v>88</v>
      </c>
      <c r="C32" s="192" t="s">
        <v>174</v>
      </c>
      <c r="D32" s="200" t="s">
        <v>17</v>
      </c>
      <c r="E32" s="281">
        <v>44926</v>
      </c>
      <c r="F32" s="245"/>
      <c r="G32" s="245" t="s">
        <v>83</v>
      </c>
      <c r="H32" s="304" t="s">
        <v>83</v>
      </c>
      <c r="I32" s="234" t="s">
        <v>83</v>
      </c>
    </row>
    <row r="33" spans="1:9" ht="15.75" customHeight="1" outlineLevel="1" x14ac:dyDescent="0.25">
      <c r="A33" s="256"/>
      <c r="B33" s="200"/>
      <c r="C33" s="263"/>
      <c r="D33" s="200"/>
      <c r="E33" s="194"/>
      <c r="F33" s="264"/>
      <c r="G33" s="264"/>
      <c r="H33" s="304"/>
      <c r="I33" s="234"/>
    </row>
    <row r="34" spans="1:9" ht="15.75" customHeight="1" outlineLevel="1" x14ac:dyDescent="0.25">
      <c r="A34" s="256"/>
      <c r="B34" s="200"/>
      <c r="C34" s="263"/>
      <c r="D34" s="200"/>
      <c r="E34" s="194"/>
      <c r="F34" s="264"/>
      <c r="G34" s="264"/>
      <c r="H34" s="304"/>
      <c r="I34" s="234"/>
    </row>
    <row r="35" spans="1:9" ht="16.5" customHeight="1" outlineLevel="1" x14ac:dyDescent="0.25">
      <c r="A35" s="256"/>
      <c r="B35" s="200"/>
      <c r="C35" s="263"/>
      <c r="D35" s="200"/>
      <c r="E35" s="194"/>
      <c r="F35" s="264"/>
      <c r="G35" s="264"/>
      <c r="H35" s="304"/>
      <c r="I35" s="234"/>
    </row>
    <row r="36" spans="1:9" ht="45" customHeight="1" outlineLevel="1" x14ac:dyDescent="0.25">
      <c r="A36" s="256"/>
      <c r="B36" s="200"/>
      <c r="C36" s="193"/>
      <c r="D36" s="200"/>
      <c r="E36" s="194"/>
      <c r="F36" s="246"/>
      <c r="G36" s="246"/>
      <c r="H36" s="304"/>
      <c r="I36" s="234"/>
    </row>
    <row r="37" spans="1:9" ht="11.25" customHeight="1" outlineLevel="1" x14ac:dyDescent="0.25">
      <c r="A37" s="256"/>
      <c r="B37" s="190" t="s">
        <v>178</v>
      </c>
      <c r="C37" s="192" t="s">
        <v>35</v>
      </c>
      <c r="D37" s="200" t="s">
        <v>245</v>
      </c>
      <c r="E37" s="278" t="s">
        <v>316</v>
      </c>
      <c r="F37" s="324" t="s">
        <v>345</v>
      </c>
      <c r="G37" s="197" t="s">
        <v>325</v>
      </c>
      <c r="H37" s="242" t="s">
        <v>325</v>
      </c>
      <c r="I37" s="235" t="s">
        <v>325</v>
      </c>
    </row>
    <row r="38" spans="1:9" ht="120" customHeight="1" outlineLevel="1" x14ac:dyDescent="0.25">
      <c r="A38" s="256"/>
      <c r="B38" s="191"/>
      <c r="C38" s="193"/>
      <c r="D38" s="200"/>
      <c r="E38" s="278"/>
      <c r="F38" s="325"/>
      <c r="G38" s="197"/>
      <c r="H38" s="242"/>
      <c r="I38" s="235"/>
    </row>
    <row r="39" spans="1:9" ht="69.75" customHeight="1" x14ac:dyDescent="0.25">
      <c r="A39" s="204">
        <v>3</v>
      </c>
      <c r="B39" s="230" t="s">
        <v>89</v>
      </c>
      <c r="C39" s="192" t="s">
        <v>19</v>
      </c>
      <c r="D39" s="265" t="s">
        <v>327</v>
      </c>
      <c r="E39" s="192" t="s">
        <v>19</v>
      </c>
      <c r="F39" s="192" t="s">
        <v>19</v>
      </c>
      <c r="G39" s="97" t="s">
        <v>84</v>
      </c>
      <c r="H39" s="101">
        <v>126190.9</v>
      </c>
      <c r="I39" s="173">
        <f>SUM(I40:I41)</f>
        <v>52432.1</v>
      </c>
    </row>
    <row r="40" spans="1:9" ht="18" customHeight="1" x14ac:dyDescent="0.25">
      <c r="A40" s="205"/>
      <c r="B40" s="231"/>
      <c r="C40" s="263"/>
      <c r="D40" s="266"/>
      <c r="E40" s="263"/>
      <c r="F40" s="263"/>
      <c r="G40" s="97" t="s">
        <v>14</v>
      </c>
      <c r="H40" s="101">
        <v>126190.9</v>
      </c>
      <c r="I40" s="173">
        <v>52432.1</v>
      </c>
    </row>
    <row r="41" spans="1:9" ht="25.5" customHeight="1" x14ac:dyDescent="0.25">
      <c r="A41" s="199"/>
      <c r="B41" s="232"/>
      <c r="C41" s="193"/>
      <c r="D41" s="267"/>
      <c r="E41" s="193"/>
      <c r="F41" s="193"/>
      <c r="G41" s="97" t="s">
        <v>15</v>
      </c>
      <c r="H41" s="101"/>
      <c r="I41" s="173"/>
    </row>
    <row r="42" spans="1:9" ht="15" outlineLevel="1" x14ac:dyDescent="0.25">
      <c r="A42" s="256" t="s">
        <v>39</v>
      </c>
      <c r="B42" s="200" t="s">
        <v>90</v>
      </c>
      <c r="C42" s="192" t="s">
        <v>338</v>
      </c>
      <c r="D42" s="190" t="s">
        <v>248</v>
      </c>
      <c r="E42" s="281">
        <v>44926</v>
      </c>
      <c r="F42" s="204"/>
      <c r="G42" s="195"/>
      <c r="H42" s="215"/>
      <c r="I42" s="206"/>
    </row>
    <row r="43" spans="1:9" ht="25.5" customHeight="1" outlineLevel="1" x14ac:dyDescent="0.25">
      <c r="A43" s="256"/>
      <c r="B43" s="200"/>
      <c r="C43" s="263"/>
      <c r="D43" s="196"/>
      <c r="E43" s="194"/>
      <c r="F43" s="205"/>
      <c r="G43" s="195"/>
      <c r="H43" s="215"/>
      <c r="I43" s="206"/>
    </row>
    <row r="44" spans="1:9" ht="35.25" customHeight="1" outlineLevel="1" x14ac:dyDescent="0.25">
      <c r="A44" s="256"/>
      <c r="B44" s="200"/>
      <c r="C44" s="263"/>
      <c r="D44" s="196"/>
      <c r="E44" s="194"/>
      <c r="F44" s="205"/>
      <c r="G44" s="195"/>
      <c r="H44" s="215"/>
      <c r="I44" s="206"/>
    </row>
    <row r="45" spans="1:9" ht="31.5" customHeight="1" outlineLevel="1" x14ac:dyDescent="0.25">
      <c r="A45" s="256"/>
      <c r="B45" s="200"/>
      <c r="C45" s="263"/>
      <c r="D45" s="196"/>
      <c r="E45" s="194"/>
      <c r="F45" s="205"/>
      <c r="G45" s="195"/>
      <c r="H45" s="215"/>
      <c r="I45" s="206"/>
    </row>
    <row r="46" spans="1:9" ht="27.75" customHeight="1" outlineLevel="1" x14ac:dyDescent="0.25">
      <c r="A46" s="256"/>
      <c r="B46" s="200"/>
      <c r="C46" s="193"/>
      <c r="D46" s="191"/>
      <c r="E46" s="194"/>
      <c r="F46" s="199"/>
      <c r="G46" s="195"/>
      <c r="H46" s="215"/>
      <c r="I46" s="206"/>
    </row>
    <row r="47" spans="1:9" ht="15" outlineLevel="1" x14ac:dyDescent="0.25">
      <c r="A47" s="256"/>
      <c r="B47" s="190" t="s">
        <v>465</v>
      </c>
      <c r="C47" s="192" t="s">
        <v>35</v>
      </c>
      <c r="D47" s="190" t="s">
        <v>248</v>
      </c>
      <c r="E47" s="237" t="s">
        <v>315</v>
      </c>
      <c r="F47" s="190" t="s">
        <v>349</v>
      </c>
      <c r="G47" s="195"/>
      <c r="H47" s="229"/>
      <c r="I47" s="213"/>
    </row>
    <row r="48" spans="1:9" ht="100.5" customHeight="1" outlineLevel="1" x14ac:dyDescent="0.25">
      <c r="A48" s="256"/>
      <c r="B48" s="191"/>
      <c r="C48" s="193"/>
      <c r="D48" s="191"/>
      <c r="E48" s="239"/>
      <c r="F48" s="191"/>
      <c r="G48" s="195"/>
      <c r="H48" s="229"/>
      <c r="I48" s="213"/>
    </row>
    <row r="49" spans="1:11" ht="15" customHeight="1" outlineLevel="1" x14ac:dyDescent="0.25">
      <c r="A49" s="256"/>
      <c r="B49" s="190" t="s">
        <v>179</v>
      </c>
      <c r="C49" s="192" t="s">
        <v>35</v>
      </c>
      <c r="D49" s="190" t="s">
        <v>248</v>
      </c>
      <c r="E49" s="237" t="s">
        <v>314</v>
      </c>
      <c r="F49" s="190" t="s">
        <v>350</v>
      </c>
      <c r="G49" s="195"/>
      <c r="H49" s="229"/>
      <c r="I49" s="213"/>
    </row>
    <row r="50" spans="1:11" ht="112.5" customHeight="1" outlineLevel="1" x14ac:dyDescent="0.25">
      <c r="A50" s="256"/>
      <c r="B50" s="191"/>
      <c r="C50" s="193"/>
      <c r="D50" s="191"/>
      <c r="E50" s="239"/>
      <c r="F50" s="191"/>
      <c r="G50" s="195"/>
      <c r="H50" s="229"/>
      <c r="I50" s="213"/>
    </row>
    <row r="51" spans="1:11" ht="27.75" customHeight="1" outlineLevel="1" x14ac:dyDescent="0.25">
      <c r="A51" s="268" t="s">
        <v>40</v>
      </c>
      <c r="B51" s="190" t="s">
        <v>91</v>
      </c>
      <c r="C51" s="192" t="s">
        <v>174</v>
      </c>
      <c r="D51" s="190" t="s">
        <v>17</v>
      </c>
      <c r="E51" s="204"/>
      <c r="F51" s="204"/>
      <c r="G51" s="190" t="s">
        <v>14</v>
      </c>
      <c r="H51" s="211">
        <v>126190.9</v>
      </c>
      <c r="I51" s="207">
        <v>52432.1</v>
      </c>
    </row>
    <row r="52" spans="1:11" ht="36.75" customHeight="1" outlineLevel="1" x14ac:dyDescent="0.25">
      <c r="A52" s="269"/>
      <c r="B52" s="191"/>
      <c r="C52" s="193"/>
      <c r="D52" s="191"/>
      <c r="E52" s="199"/>
      <c r="F52" s="199"/>
      <c r="G52" s="191"/>
      <c r="H52" s="212"/>
      <c r="I52" s="189"/>
    </row>
    <row r="53" spans="1:11" ht="15" outlineLevel="1" x14ac:dyDescent="0.25">
      <c r="A53" s="256"/>
      <c r="B53" s="190" t="s">
        <v>180</v>
      </c>
      <c r="C53" s="253" t="s">
        <v>174</v>
      </c>
      <c r="D53" s="190" t="s">
        <v>17</v>
      </c>
      <c r="E53" s="198">
        <v>44926</v>
      </c>
      <c r="F53" s="186"/>
      <c r="G53" s="195"/>
      <c r="H53" s="229"/>
      <c r="I53" s="213"/>
    </row>
    <row r="54" spans="1:11" ht="68.25" customHeight="1" outlineLevel="1" x14ac:dyDescent="0.25">
      <c r="A54" s="256"/>
      <c r="B54" s="191"/>
      <c r="C54" s="254"/>
      <c r="D54" s="191"/>
      <c r="E54" s="199"/>
      <c r="F54" s="187"/>
      <c r="G54" s="195"/>
      <c r="H54" s="229"/>
      <c r="I54" s="213"/>
    </row>
    <row r="55" spans="1:11" ht="41.25" customHeight="1" x14ac:dyDescent="0.25">
      <c r="A55" s="204" t="s">
        <v>41</v>
      </c>
      <c r="B55" s="230" t="s">
        <v>181</v>
      </c>
      <c r="C55" s="192" t="s">
        <v>19</v>
      </c>
      <c r="D55" s="265" t="s">
        <v>341</v>
      </c>
      <c r="E55" s="192" t="s">
        <v>19</v>
      </c>
      <c r="F55" s="192" t="s">
        <v>19</v>
      </c>
      <c r="G55" s="97" t="s">
        <v>84</v>
      </c>
      <c r="H55" s="101" t="s">
        <v>339</v>
      </c>
      <c r="I55" s="172">
        <f>SUM(I56:I57)</f>
        <v>884.5</v>
      </c>
      <c r="K55" s="33"/>
    </row>
    <row r="56" spans="1:11" ht="18" customHeight="1" x14ac:dyDescent="0.25">
      <c r="A56" s="205"/>
      <c r="B56" s="231"/>
      <c r="C56" s="263"/>
      <c r="D56" s="266"/>
      <c r="E56" s="263"/>
      <c r="F56" s="263"/>
      <c r="G56" s="115" t="s">
        <v>14</v>
      </c>
      <c r="H56" s="103"/>
      <c r="I56" s="170">
        <v>0</v>
      </c>
      <c r="K56" s="33"/>
    </row>
    <row r="57" spans="1:11" ht="21.75" customHeight="1" x14ac:dyDescent="0.25">
      <c r="A57" s="199"/>
      <c r="B57" s="232"/>
      <c r="C57" s="193"/>
      <c r="D57" s="267"/>
      <c r="E57" s="193"/>
      <c r="F57" s="193"/>
      <c r="G57" s="115" t="s">
        <v>15</v>
      </c>
      <c r="H57" s="103">
        <v>6500</v>
      </c>
      <c r="I57" s="170">
        <v>884.5</v>
      </c>
      <c r="K57" s="33"/>
    </row>
    <row r="58" spans="1:11" ht="21" customHeight="1" outlineLevel="1" x14ac:dyDescent="0.25">
      <c r="A58" s="256" t="s">
        <v>42</v>
      </c>
      <c r="B58" s="200" t="s">
        <v>296</v>
      </c>
      <c r="C58" s="197"/>
      <c r="D58" s="200" t="s">
        <v>182</v>
      </c>
      <c r="E58" s="281"/>
      <c r="F58" s="195"/>
      <c r="G58" s="190" t="s">
        <v>319</v>
      </c>
      <c r="H58" s="211">
        <v>6500</v>
      </c>
      <c r="I58" s="207">
        <v>884.5</v>
      </c>
    </row>
    <row r="59" spans="1:11" ht="20.25" customHeight="1" outlineLevel="1" x14ac:dyDescent="0.25">
      <c r="A59" s="256"/>
      <c r="B59" s="200"/>
      <c r="C59" s="197"/>
      <c r="D59" s="200"/>
      <c r="E59" s="194"/>
      <c r="F59" s="195"/>
      <c r="G59" s="196"/>
      <c r="H59" s="227"/>
      <c r="I59" s="236"/>
    </row>
    <row r="60" spans="1:11" ht="18.75" customHeight="1" outlineLevel="1" x14ac:dyDescent="0.25">
      <c r="A60" s="256"/>
      <c r="B60" s="200"/>
      <c r="C60" s="197"/>
      <c r="D60" s="200"/>
      <c r="E60" s="194"/>
      <c r="F60" s="195"/>
      <c r="G60" s="196"/>
      <c r="H60" s="227"/>
      <c r="I60" s="236"/>
    </row>
    <row r="61" spans="1:11" ht="0.75" customHeight="1" outlineLevel="1" x14ac:dyDescent="0.25">
      <c r="A61" s="256"/>
      <c r="B61" s="200"/>
      <c r="C61" s="197"/>
      <c r="D61" s="200"/>
      <c r="E61" s="194"/>
      <c r="F61" s="195"/>
      <c r="G61" s="191"/>
      <c r="H61" s="212"/>
      <c r="I61" s="189"/>
    </row>
    <row r="62" spans="1:11" ht="15" outlineLevel="1" x14ac:dyDescent="0.25">
      <c r="A62" s="256"/>
      <c r="B62" s="190" t="s">
        <v>297</v>
      </c>
      <c r="C62" s="192" t="s">
        <v>174</v>
      </c>
      <c r="D62" s="190" t="s">
        <v>249</v>
      </c>
      <c r="E62" s="198">
        <v>44834</v>
      </c>
      <c r="F62" s="190"/>
      <c r="G62" s="195"/>
      <c r="H62" s="229"/>
      <c r="I62" s="213"/>
    </row>
    <row r="63" spans="1:11" ht="29.25" customHeight="1" outlineLevel="1" x14ac:dyDescent="0.25">
      <c r="A63" s="256"/>
      <c r="B63" s="191"/>
      <c r="C63" s="193"/>
      <c r="D63" s="191"/>
      <c r="E63" s="199"/>
      <c r="F63" s="191"/>
      <c r="G63" s="195"/>
      <c r="H63" s="229"/>
      <c r="I63" s="213"/>
    </row>
    <row r="64" spans="1:11" ht="74.25" customHeight="1" outlineLevel="1" x14ac:dyDescent="0.25">
      <c r="A64" s="21"/>
      <c r="B64" s="8" t="s">
        <v>298</v>
      </c>
      <c r="C64" s="10" t="s">
        <v>174</v>
      </c>
      <c r="D64" s="88" t="s">
        <v>250</v>
      </c>
      <c r="E64" s="13">
        <v>44895</v>
      </c>
      <c r="F64" s="18"/>
      <c r="G64" s="90"/>
      <c r="H64" s="100"/>
      <c r="I64" s="173"/>
    </row>
    <row r="65" spans="1:11" ht="15" outlineLevel="1" x14ac:dyDescent="0.25">
      <c r="A65" s="256"/>
      <c r="B65" s="190" t="s">
        <v>299</v>
      </c>
      <c r="C65" s="237" t="s">
        <v>174</v>
      </c>
      <c r="D65" s="230" t="s">
        <v>20</v>
      </c>
      <c r="E65" s="281">
        <v>44926</v>
      </c>
      <c r="F65" s="190"/>
      <c r="G65" s="197" t="s">
        <v>325</v>
      </c>
      <c r="H65" s="242" t="s">
        <v>325</v>
      </c>
      <c r="I65" s="235" t="s">
        <v>325</v>
      </c>
    </row>
    <row r="66" spans="1:11" ht="39.75" customHeight="1" outlineLevel="1" x14ac:dyDescent="0.25">
      <c r="A66" s="256"/>
      <c r="B66" s="191"/>
      <c r="C66" s="239"/>
      <c r="D66" s="232"/>
      <c r="E66" s="194"/>
      <c r="F66" s="191"/>
      <c r="G66" s="197"/>
      <c r="H66" s="242"/>
      <c r="I66" s="235"/>
    </row>
    <row r="67" spans="1:11" ht="30.75" customHeight="1" x14ac:dyDescent="0.25">
      <c r="A67" s="204" t="s">
        <v>43</v>
      </c>
      <c r="B67" s="230" t="s">
        <v>92</v>
      </c>
      <c r="C67" s="192" t="s">
        <v>19</v>
      </c>
      <c r="D67" s="265" t="s">
        <v>21</v>
      </c>
      <c r="E67" s="192" t="s">
        <v>19</v>
      </c>
      <c r="F67" s="192" t="s">
        <v>19</v>
      </c>
      <c r="G67" s="97" t="s">
        <v>84</v>
      </c>
      <c r="H67" s="101"/>
      <c r="I67" s="172"/>
      <c r="K67" s="34"/>
    </row>
    <row r="68" spans="1:11" ht="18" customHeight="1" x14ac:dyDescent="0.25">
      <c r="A68" s="205"/>
      <c r="B68" s="231"/>
      <c r="C68" s="263"/>
      <c r="D68" s="266"/>
      <c r="E68" s="263"/>
      <c r="F68" s="263"/>
      <c r="G68" s="115" t="s">
        <v>14</v>
      </c>
      <c r="H68" s="101"/>
      <c r="I68" s="172"/>
      <c r="K68" s="34"/>
    </row>
    <row r="69" spans="1:11" ht="17.25" customHeight="1" x14ac:dyDescent="0.25">
      <c r="A69" s="199"/>
      <c r="B69" s="232"/>
      <c r="C69" s="193"/>
      <c r="D69" s="267"/>
      <c r="E69" s="193"/>
      <c r="F69" s="193"/>
      <c r="G69" s="115" t="s">
        <v>15</v>
      </c>
      <c r="H69" s="101"/>
      <c r="I69" s="172"/>
      <c r="K69" s="34"/>
    </row>
    <row r="70" spans="1:11" ht="15" outlineLevel="1" x14ac:dyDescent="0.25">
      <c r="A70" s="256" t="s">
        <v>44</v>
      </c>
      <c r="B70" s="200" t="s">
        <v>183</v>
      </c>
      <c r="C70" s="245"/>
      <c r="D70" s="201" t="s">
        <v>21</v>
      </c>
      <c r="E70" s="194"/>
      <c r="F70" s="195"/>
      <c r="G70" s="186"/>
      <c r="H70" s="215"/>
      <c r="I70" s="206"/>
    </row>
    <row r="71" spans="1:11" ht="15" outlineLevel="1" x14ac:dyDescent="0.25">
      <c r="A71" s="256"/>
      <c r="B71" s="200"/>
      <c r="C71" s="264"/>
      <c r="D71" s="201"/>
      <c r="E71" s="194"/>
      <c r="F71" s="195"/>
      <c r="G71" s="233"/>
      <c r="H71" s="215"/>
      <c r="I71" s="206"/>
    </row>
    <row r="72" spans="1:11" ht="15" outlineLevel="1" x14ac:dyDescent="0.25">
      <c r="A72" s="256"/>
      <c r="B72" s="200"/>
      <c r="C72" s="264"/>
      <c r="D72" s="201"/>
      <c r="E72" s="194"/>
      <c r="F72" s="195"/>
      <c r="G72" s="233"/>
      <c r="H72" s="215"/>
      <c r="I72" s="206"/>
    </row>
    <row r="73" spans="1:11" ht="6" customHeight="1" outlineLevel="1" x14ac:dyDescent="0.25">
      <c r="A73" s="256"/>
      <c r="B73" s="200"/>
      <c r="C73" s="264"/>
      <c r="D73" s="201"/>
      <c r="E73" s="194"/>
      <c r="F73" s="195"/>
      <c r="G73" s="233"/>
      <c r="H73" s="215"/>
      <c r="I73" s="206"/>
    </row>
    <row r="74" spans="1:11" ht="39.75" customHeight="1" outlineLevel="1" x14ac:dyDescent="0.25">
      <c r="A74" s="256"/>
      <c r="B74" s="200"/>
      <c r="C74" s="246"/>
      <c r="D74" s="201"/>
      <c r="E74" s="194"/>
      <c r="F74" s="195"/>
      <c r="G74" s="187"/>
      <c r="H74" s="215"/>
      <c r="I74" s="206"/>
    </row>
    <row r="75" spans="1:11" ht="15" outlineLevel="1" x14ac:dyDescent="0.25">
      <c r="A75" s="256"/>
      <c r="B75" s="243" t="s">
        <v>184</v>
      </c>
      <c r="C75" s="192" t="s">
        <v>174</v>
      </c>
      <c r="D75" s="201" t="s">
        <v>22</v>
      </c>
      <c r="E75" s="281">
        <v>44926</v>
      </c>
      <c r="F75" s="190"/>
      <c r="G75" s="195"/>
      <c r="H75" s="229"/>
      <c r="I75" s="213"/>
    </row>
    <row r="76" spans="1:11" ht="90.75" customHeight="1" outlineLevel="1" x14ac:dyDescent="0.25">
      <c r="A76" s="256"/>
      <c r="B76" s="203"/>
      <c r="C76" s="246"/>
      <c r="D76" s="201"/>
      <c r="E76" s="194"/>
      <c r="F76" s="191"/>
      <c r="G76" s="195"/>
      <c r="H76" s="229"/>
      <c r="I76" s="213"/>
    </row>
    <row r="77" spans="1:11" ht="25.5" customHeight="1" x14ac:dyDescent="0.25">
      <c r="A77" s="204" t="s">
        <v>45</v>
      </c>
      <c r="B77" s="275" t="s">
        <v>168</v>
      </c>
      <c r="C77" s="245" t="s">
        <v>19</v>
      </c>
      <c r="D77" s="265" t="s">
        <v>328</v>
      </c>
      <c r="E77" s="245" t="s">
        <v>19</v>
      </c>
      <c r="F77" s="245" t="s">
        <v>19</v>
      </c>
      <c r="G77" s="116" t="s">
        <v>84</v>
      </c>
      <c r="H77" s="101">
        <v>28337.4</v>
      </c>
      <c r="I77" s="172">
        <f>SUM(I78:I79)</f>
        <v>27197.5</v>
      </c>
    </row>
    <row r="78" spans="1:11" ht="19.5" customHeight="1" x14ac:dyDescent="0.25">
      <c r="A78" s="205"/>
      <c r="B78" s="289"/>
      <c r="C78" s="264"/>
      <c r="D78" s="266"/>
      <c r="E78" s="264"/>
      <c r="F78" s="264"/>
      <c r="G78" s="116" t="s">
        <v>14</v>
      </c>
      <c r="H78" s="181">
        <v>13407</v>
      </c>
      <c r="I78" s="181">
        <f>I85+I90</f>
        <v>15086.4</v>
      </c>
    </row>
    <row r="79" spans="1:11" ht="15" customHeight="1" x14ac:dyDescent="0.25">
      <c r="A79" s="199"/>
      <c r="B79" s="290"/>
      <c r="C79" s="246"/>
      <c r="D79" s="267"/>
      <c r="E79" s="246"/>
      <c r="F79" s="246"/>
      <c r="G79" s="116" t="s">
        <v>15</v>
      </c>
      <c r="H79" s="181">
        <v>14930.4</v>
      </c>
      <c r="I79" s="181">
        <f>I86+I91</f>
        <v>12111.099999999999</v>
      </c>
    </row>
    <row r="80" spans="1:11" ht="17.25" customHeight="1" outlineLevel="1" x14ac:dyDescent="0.25">
      <c r="A80" s="268" t="s">
        <v>131</v>
      </c>
      <c r="B80" s="276" t="s">
        <v>185</v>
      </c>
      <c r="C80" s="245"/>
      <c r="D80" s="190" t="s">
        <v>21</v>
      </c>
      <c r="E80" s="204"/>
      <c r="F80" s="190"/>
      <c r="G80" s="195" t="s">
        <v>84</v>
      </c>
      <c r="H80" s="215">
        <f>H85+H86</f>
        <v>21390.7</v>
      </c>
      <c r="I80" s="229">
        <f>I85+I86</f>
        <v>23439</v>
      </c>
    </row>
    <row r="81" spans="1:9" ht="3.75" customHeight="1" outlineLevel="1" x14ac:dyDescent="0.25">
      <c r="A81" s="282"/>
      <c r="B81" s="196"/>
      <c r="C81" s="264"/>
      <c r="D81" s="196"/>
      <c r="E81" s="205"/>
      <c r="F81" s="196"/>
      <c r="G81" s="195"/>
      <c r="H81" s="215"/>
      <c r="I81" s="229"/>
    </row>
    <row r="82" spans="1:9" ht="10.5" customHeight="1" outlineLevel="1" x14ac:dyDescent="0.25">
      <c r="A82" s="282"/>
      <c r="B82" s="196"/>
      <c r="C82" s="264"/>
      <c r="D82" s="196"/>
      <c r="E82" s="205"/>
      <c r="F82" s="196"/>
      <c r="G82" s="195"/>
      <c r="H82" s="215"/>
      <c r="I82" s="229"/>
    </row>
    <row r="83" spans="1:9" ht="3" customHeight="1" outlineLevel="1" x14ac:dyDescent="0.25">
      <c r="A83" s="282"/>
      <c r="B83" s="196"/>
      <c r="C83" s="264"/>
      <c r="D83" s="196"/>
      <c r="E83" s="205"/>
      <c r="F83" s="196"/>
      <c r="G83" s="195"/>
      <c r="H83" s="215"/>
      <c r="I83" s="229"/>
    </row>
    <row r="84" spans="1:9" ht="6.75" customHeight="1" outlineLevel="1" x14ac:dyDescent="0.25">
      <c r="A84" s="282"/>
      <c r="B84" s="196"/>
      <c r="C84" s="264"/>
      <c r="D84" s="196"/>
      <c r="E84" s="205"/>
      <c r="F84" s="196"/>
      <c r="G84" s="195"/>
      <c r="H84" s="215"/>
      <c r="I84" s="229"/>
    </row>
    <row r="85" spans="1:9" ht="20.25" customHeight="1" outlineLevel="1" x14ac:dyDescent="0.25">
      <c r="A85" s="282"/>
      <c r="B85" s="196"/>
      <c r="C85" s="264"/>
      <c r="D85" s="196"/>
      <c r="E85" s="205"/>
      <c r="F85" s="196"/>
      <c r="G85" s="89" t="s">
        <v>14</v>
      </c>
      <c r="H85" s="181">
        <v>7155</v>
      </c>
      <c r="I85" s="183">
        <f>10024.4+1679.5-0.1</f>
        <v>11703.8</v>
      </c>
    </row>
    <row r="86" spans="1:9" ht="20.25" customHeight="1" outlineLevel="1" x14ac:dyDescent="0.25">
      <c r="A86" s="269"/>
      <c r="B86" s="191"/>
      <c r="C86" s="246"/>
      <c r="D86" s="191"/>
      <c r="E86" s="199"/>
      <c r="F86" s="191"/>
      <c r="G86" s="90" t="s">
        <v>15</v>
      </c>
      <c r="H86" s="101">
        <v>14235.7</v>
      </c>
      <c r="I86" s="173">
        <f>1113.8+186.6+9491.3+943.5</f>
        <v>11735.199999999999</v>
      </c>
    </row>
    <row r="87" spans="1:9" ht="15" outlineLevel="1" x14ac:dyDescent="0.25">
      <c r="A87" s="256"/>
      <c r="B87" s="202" t="s">
        <v>186</v>
      </c>
      <c r="C87" s="192" t="s">
        <v>174</v>
      </c>
      <c r="D87" s="190" t="s">
        <v>22</v>
      </c>
      <c r="E87" s="281">
        <v>44926</v>
      </c>
      <c r="F87" s="190"/>
      <c r="G87" s="195"/>
      <c r="H87" s="229"/>
      <c r="I87" s="213"/>
    </row>
    <row r="88" spans="1:9" ht="59.25" customHeight="1" outlineLevel="1" x14ac:dyDescent="0.25">
      <c r="A88" s="256"/>
      <c r="B88" s="203"/>
      <c r="C88" s="193"/>
      <c r="D88" s="191"/>
      <c r="E88" s="194"/>
      <c r="F88" s="191"/>
      <c r="G88" s="195"/>
      <c r="H88" s="229"/>
      <c r="I88" s="213"/>
    </row>
    <row r="89" spans="1:9" ht="18" customHeight="1" outlineLevel="1" x14ac:dyDescent="0.25">
      <c r="A89" s="268" t="s">
        <v>46</v>
      </c>
      <c r="B89" s="190" t="s">
        <v>309</v>
      </c>
      <c r="C89" s="245"/>
      <c r="D89" s="190" t="s">
        <v>187</v>
      </c>
      <c r="E89" s="198"/>
      <c r="F89" s="186"/>
      <c r="G89" s="90" t="s">
        <v>84</v>
      </c>
      <c r="H89" s="100">
        <f>H91+H90</f>
        <v>6946.7</v>
      </c>
      <c r="I89" s="173">
        <f>I90+I91</f>
        <v>3758.5</v>
      </c>
    </row>
    <row r="90" spans="1:9" ht="18" customHeight="1" outlineLevel="1" x14ac:dyDescent="0.25">
      <c r="A90" s="283"/>
      <c r="B90" s="285"/>
      <c r="C90" s="287"/>
      <c r="D90" s="297"/>
      <c r="E90" s="299"/>
      <c r="F90" s="301"/>
      <c r="G90" s="90" t="s">
        <v>14</v>
      </c>
      <c r="H90" s="100">
        <v>6252</v>
      </c>
      <c r="I90" s="173">
        <v>3382.6</v>
      </c>
    </row>
    <row r="91" spans="1:9" ht="18" customHeight="1" outlineLevel="1" x14ac:dyDescent="0.25">
      <c r="A91" s="284"/>
      <c r="B91" s="286"/>
      <c r="C91" s="288"/>
      <c r="D91" s="298"/>
      <c r="E91" s="300"/>
      <c r="F91" s="302"/>
      <c r="G91" s="90" t="s">
        <v>15</v>
      </c>
      <c r="H91" s="100">
        <v>694.7</v>
      </c>
      <c r="I91" s="173">
        <v>375.9</v>
      </c>
    </row>
    <row r="92" spans="1:9" ht="35.25" customHeight="1" outlineLevel="1" x14ac:dyDescent="0.25">
      <c r="A92" s="268"/>
      <c r="B92" s="230" t="s">
        <v>188</v>
      </c>
      <c r="C92" s="192" t="s">
        <v>174</v>
      </c>
      <c r="D92" s="190" t="s">
        <v>22</v>
      </c>
      <c r="E92" s="198">
        <v>44926</v>
      </c>
      <c r="F92" s="190"/>
      <c r="G92" s="186"/>
      <c r="H92" s="211"/>
      <c r="I92" s="207"/>
    </row>
    <row r="93" spans="1:9" ht="48" customHeight="1" outlineLevel="1" x14ac:dyDescent="0.25">
      <c r="A93" s="269"/>
      <c r="B93" s="232"/>
      <c r="C93" s="193"/>
      <c r="D93" s="191"/>
      <c r="E93" s="241"/>
      <c r="F93" s="191"/>
      <c r="G93" s="187"/>
      <c r="H93" s="214"/>
      <c r="I93" s="208"/>
    </row>
    <row r="94" spans="1:9" ht="117" customHeight="1" outlineLevel="1" x14ac:dyDescent="0.25">
      <c r="A94" s="21"/>
      <c r="B94" s="22" t="s">
        <v>236</v>
      </c>
      <c r="C94" s="73" t="s">
        <v>35</v>
      </c>
      <c r="D94" s="71" t="s">
        <v>251</v>
      </c>
      <c r="E94" s="5" t="s">
        <v>313</v>
      </c>
      <c r="F94" s="71" t="s">
        <v>346</v>
      </c>
      <c r="G94" s="89"/>
      <c r="H94" s="100"/>
      <c r="I94" s="173"/>
    </row>
    <row r="95" spans="1:9" ht="69" customHeight="1" outlineLevel="1" x14ac:dyDescent="0.25">
      <c r="A95" s="21"/>
      <c r="B95" s="50" t="s">
        <v>237</v>
      </c>
      <c r="C95" s="11" t="s">
        <v>174</v>
      </c>
      <c r="D95" s="16" t="s">
        <v>251</v>
      </c>
      <c r="E95" s="5">
        <v>44926</v>
      </c>
      <c r="F95" s="4"/>
      <c r="G95" s="89"/>
      <c r="H95" s="100"/>
      <c r="I95" s="173"/>
    </row>
    <row r="96" spans="1:9" ht="94.5" customHeight="1" x14ac:dyDescent="0.25">
      <c r="A96" s="204" t="s">
        <v>147</v>
      </c>
      <c r="B96" s="230" t="s">
        <v>132</v>
      </c>
      <c r="C96" s="245" t="s">
        <v>19</v>
      </c>
      <c r="D96" s="265" t="s">
        <v>329</v>
      </c>
      <c r="E96" s="245" t="s">
        <v>19</v>
      </c>
      <c r="F96" s="245" t="s">
        <v>19</v>
      </c>
      <c r="G96" s="116" t="s">
        <v>84</v>
      </c>
      <c r="H96" s="101">
        <v>2246.6</v>
      </c>
      <c r="I96" s="172">
        <f>SUM(I97:I98)</f>
        <v>1220.7</v>
      </c>
    </row>
    <row r="97" spans="1:9" ht="18" customHeight="1" x14ac:dyDescent="0.25">
      <c r="A97" s="205"/>
      <c r="B97" s="231"/>
      <c r="C97" s="264"/>
      <c r="D97" s="266"/>
      <c r="E97" s="264"/>
      <c r="F97" s="264"/>
      <c r="G97" s="117" t="s">
        <v>14</v>
      </c>
      <c r="H97" s="103">
        <v>2246.6</v>
      </c>
      <c r="I97" s="170">
        <v>1220.7</v>
      </c>
    </row>
    <row r="98" spans="1:9" ht="12.75" customHeight="1" x14ac:dyDescent="0.25">
      <c r="A98" s="199"/>
      <c r="B98" s="232"/>
      <c r="C98" s="246"/>
      <c r="D98" s="267"/>
      <c r="E98" s="246"/>
      <c r="F98" s="246"/>
      <c r="G98" s="117" t="s">
        <v>15</v>
      </c>
      <c r="H98" s="103"/>
      <c r="I98" s="170"/>
    </row>
    <row r="99" spans="1:9" ht="90.75" customHeight="1" outlineLevel="1" x14ac:dyDescent="0.25">
      <c r="A99" s="268" t="s">
        <v>148</v>
      </c>
      <c r="B99" s="190" t="s">
        <v>133</v>
      </c>
      <c r="C99" s="245"/>
      <c r="D99" s="190" t="s">
        <v>17</v>
      </c>
      <c r="E99" s="204"/>
      <c r="F99" s="186"/>
      <c r="G99" s="209" t="s">
        <v>14</v>
      </c>
      <c r="H99" s="211">
        <v>2246.6</v>
      </c>
      <c r="I99" s="207">
        <v>1220.7</v>
      </c>
    </row>
    <row r="100" spans="1:9" ht="45.75" customHeight="1" outlineLevel="1" x14ac:dyDescent="0.25">
      <c r="A100" s="269"/>
      <c r="B100" s="191"/>
      <c r="C100" s="246"/>
      <c r="D100" s="191"/>
      <c r="E100" s="199"/>
      <c r="F100" s="187"/>
      <c r="G100" s="210"/>
      <c r="H100" s="212"/>
      <c r="I100" s="189"/>
    </row>
    <row r="101" spans="1:9" ht="15" outlineLevel="1" x14ac:dyDescent="0.25">
      <c r="A101" s="256"/>
      <c r="B101" s="243" t="s">
        <v>189</v>
      </c>
      <c r="C101" s="192" t="s">
        <v>174</v>
      </c>
      <c r="D101" s="200" t="s">
        <v>17</v>
      </c>
      <c r="E101" s="198">
        <v>44926</v>
      </c>
      <c r="F101" s="195"/>
      <c r="G101" s="195"/>
      <c r="H101" s="229"/>
      <c r="I101" s="213"/>
    </row>
    <row r="102" spans="1:9" ht="66" customHeight="1" outlineLevel="1" x14ac:dyDescent="0.25">
      <c r="A102" s="256"/>
      <c r="B102" s="203"/>
      <c r="C102" s="193"/>
      <c r="D102" s="200"/>
      <c r="E102" s="199"/>
      <c r="F102" s="195"/>
      <c r="G102" s="195"/>
      <c r="H102" s="229"/>
      <c r="I102" s="213"/>
    </row>
    <row r="103" spans="1:9" ht="33.75" customHeight="1" x14ac:dyDescent="0.25">
      <c r="A103" s="204" t="s">
        <v>149</v>
      </c>
      <c r="B103" s="230" t="s">
        <v>134</v>
      </c>
      <c r="C103" s="245" t="s">
        <v>19</v>
      </c>
      <c r="D103" s="265" t="s">
        <v>326</v>
      </c>
      <c r="E103" s="245" t="s">
        <v>19</v>
      </c>
      <c r="F103" s="245" t="s">
        <v>19</v>
      </c>
      <c r="G103" s="116" t="s">
        <v>84</v>
      </c>
      <c r="H103" s="101"/>
      <c r="I103" s="172"/>
    </row>
    <row r="104" spans="1:9" ht="13.5" customHeight="1" x14ac:dyDescent="0.25">
      <c r="A104" s="205"/>
      <c r="B104" s="231"/>
      <c r="C104" s="264"/>
      <c r="D104" s="266"/>
      <c r="E104" s="264"/>
      <c r="F104" s="264"/>
      <c r="G104" s="117" t="s">
        <v>14</v>
      </c>
      <c r="H104" s="101"/>
      <c r="I104" s="172"/>
    </row>
    <row r="105" spans="1:9" ht="12" customHeight="1" x14ac:dyDescent="0.25">
      <c r="A105" s="199"/>
      <c r="B105" s="232"/>
      <c r="C105" s="246"/>
      <c r="D105" s="267"/>
      <c r="E105" s="246"/>
      <c r="F105" s="246"/>
      <c r="G105" s="117" t="s">
        <v>15</v>
      </c>
      <c r="H105" s="101"/>
      <c r="I105" s="172"/>
    </row>
    <row r="106" spans="1:9" ht="15" outlineLevel="1" x14ac:dyDescent="0.25">
      <c r="A106" s="256" t="s">
        <v>150</v>
      </c>
      <c r="B106" s="200" t="s">
        <v>190</v>
      </c>
      <c r="C106" s="192"/>
      <c r="D106" s="200" t="s">
        <v>23</v>
      </c>
      <c r="E106" s="281"/>
      <c r="F106" s="195"/>
      <c r="G106" s="186" t="s">
        <v>83</v>
      </c>
      <c r="H106" s="215"/>
      <c r="I106" s="206"/>
    </row>
    <row r="107" spans="1:9" ht="15" outlineLevel="1" x14ac:dyDescent="0.25">
      <c r="A107" s="256"/>
      <c r="B107" s="200"/>
      <c r="C107" s="263"/>
      <c r="D107" s="200"/>
      <c r="E107" s="194"/>
      <c r="F107" s="195"/>
      <c r="G107" s="233"/>
      <c r="H107" s="215"/>
      <c r="I107" s="206"/>
    </row>
    <row r="108" spans="1:9" ht="27.75" customHeight="1" outlineLevel="1" x14ac:dyDescent="0.25">
      <c r="A108" s="256"/>
      <c r="B108" s="200"/>
      <c r="C108" s="263"/>
      <c r="D108" s="200"/>
      <c r="E108" s="194"/>
      <c r="F108" s="195"/>
      <c r="G108" s="233"/>
      <c r="H108" s="215"/>
      <c r="I108" s="206"/>
    </row>
    <row r="109" spans="1:9" ht="2.25" customHeight="1" outlineLevel="1" x14ac:dyDescent="0.25">
      <c r="A109" s="256"/>
      <c r="B109" s="200"/>
      <c r="C109" s="263"/>
      <c r="D109" s="200"/>
      <c r="E109" s="194"/>
      <c r="F109" s="195"/>
      <c r="G109" s="233"/>
      <c r="H109" s="215"/>
      <c r="I109" s="206"/>
    </row>
    <row r="110" spans="1:9" ht="24.75" customHeight="1" outlineLevel="1" x14ac:dyDescent="0.25">
      <c r="A110" s="256"/>
      <c r="B110" s="200"/>
      <c r="C110" s="193"/>
      <c r="D110" s="200"/>
      <c r="E110" s="194"/>
      <c r="F110" s="195"/>
      <c r="G110" s="187"/>
      <c r="H110" s="215"/>
      <c r="I110" s="206"/>
    </row>
    <row r="111" spans="1:9" ht="15" outlineLevel="1" x14ac:dyDescent="0.25">
      <c r="A111" s="256"/>
      <c r="B111" s="190" t="s">
        <v>238</v>
      </c>
      <c r="C111" s="192" t="s">
        <v>35</v>
      </c>
      <c r="D111" s="200" t="s">
        <v>191</v>
      </c>
      <c r="E111" s="237" t="s">
        <v>312</v>
      </c>
      <c r="F111" s="190" t="s">
        <v>348</v>
      </c>
      <c r="G111" s="195"/>
      <c r="H111" s="229"/>
      <c r="I111" s="213"/>
    </row>
    <row r="112" spans="1:9" ht="86.25" customHeight="1" outlineLevel="1" x14ac:dyDescent="0.25">
      <c r="A112" s="256"/>
      <c r="B112" s="191"/>
      <c r="C112" s="193"/>
      <c r="D112" s="200"/>
      <c r="E112" s="239"/>
      <c r="F112" s="191"/>
      <c r="G112" s="195"/>
      <c r="H112" s="229"/>
      <c r="I112" s="213"/>
    </row>
    <row r="113" spans="1:11" ht="51.75" customHeight="1" x14ac:dyDescent="0.25">
      <c r="A113" s="204" t="s">
        <v>47</v>
      </c>
      <c r="B113" s="230" t="s">
        <v>239</v>
      </c>
      <c r="C113" s="245" t="s">
        <v>19</v>
      </c>
      <c r="D113" s="265" t="s">
        <v>327</v>
      </c>
      <c r="E113" s="245" t="s">
        <v>19</v>
      </c>
      <c r="F113" s="245" t="s">
        <v>19</v>
      </c>
      <c r="G113" s="116" t="s">
        <v>84</v>
      </c>
      <c r="H113" s="100">
        <v>8000</v>
      </c>
      <c r="I113" s="172">
        <f>SUM(I114:I115)</f>
        <v>3678</v>
      </c>
      <c r="K113" s="34"/>
    </row>
    <row r="114" spans="1:11" ht="18.75" customHeight="1" x14ac:dyDescent="0.25">
      <c r="A114" s="205"/>
      <c r="B114" s="231"/>
      <c r="C114" s="264"/>
      <c r="D114" s="266"/>
      <c r="E114" s="264"/>
      <c r="F114" s="264"/>
      <c r="G114" s="117" t="s">
        <v>14</v>
      </c>
      <c r="H114" s="103"/>
      <c r="I114" s="170"/>
      <c r="K114" s="34"/>
    </row>
    <row r="115" spans="1:11" ht="16.5" customHeight="1" x14ac:dyDescent="0.25">
      <c r="A115" s="199"/>
      <c r="B115" s="232"/>
      <c r="C115" s="246"/>
      <c r="D115" s="267"/>
      <c r="E115" s="246"/>
      <c r="F115" s="246"/>
      <c r="G115" s="117" t="s">
        <v>15</v>
      </c>
      <c r="H115" s="102">
        <v>8000</v>
      </c>
      <c r="I115" s="170">
        <v>3678</v>
      </c>
      <c r="K115" s="34"/>
    </row>
    <row r="116" spans="1:11" ht="22.5" customHeight="1" outlineLevel="1" x14ac:dyDescent="0.25">
      <c r="A116" s="268" t="s">
        <v>151</v>
      </c>
      <c r="B116" s="276" t="s">
        <v>166</v>
      </c>
      <c r="C116" s="245"/>
      <c r="D116" s="190" t="s">
        <v>135</v>
      </c>
      <c r="E116" s="237"/>
      <c r="F116" s="186"/>
      <c r="G116" s="190" t="s">
        <v>319</v>
      </c>
      <c r="H116" s="228">
        <v>8000</v>
      </c>
      <c r="I116" s="207">
        <v>3678</v>
      </c>
    </row>
    <row r="117" spans="1:11" ht="22.5" customHeight="1" outlineLevel="1" x14ac:dyDescent="0.25">
      <c r="A117" s="282"/>
      <c r="B117" s="196"/>
      <c r="C117" s="264"/>
      <c r="D117" s="196"/>
      <c r="E117" s="238"/>
      <c r="F117" s="233"/>
      <c r="G117" s="233"/>
      <c r="H117" s="227"/>
      <c r="I117" s="236"/>
    </row>
    <row r="118" spans="1:11" ht="22.5" customHeight="1" outlineLevel="1" x14ac:dyDescent="0.25">
      <c r="A118" s="282"/>
      <c r="B118" s="196"/>
      <c r="C118" s="264"/>
      <c r="D118" s="196"/>
      <c r="E118" s="238"/>
      <c r="F118" s="233"/>
      <c r="G118" s="233"/>
      <c r="H118" s="227"/>
      <c r="I118" s="236"/>
    </row>
    <row r="119" spans="1:11" ht="22.5" customHeight="1" outlineLevel="1" x14ac:dyDescent="0.25">
      <c r="A119" s="282"/>
      <c r="B119" s="196"/>
      <c r="C119" s="264"/>
      <c r="D119" s="196"/>
      <c r="E119" s="238"/>
      <c r="F119" s="233"/>
      <c r="G119" s="233"/>
      <c r="H119" s="227"/>
      <c r="I119" s="236"/>
    </row>
    <row r="120" spans="1:11" ht="9" customHeight="1" outlineLevel="1" x14ac:dyDescent="0.25">
      <c r="A120" s="282"/>
      <c r="B120" s="196"/>
      <c r="C120" s="264"/>
      <c r="D120" s="196"/>
      <c r="E120" s="238"/>
      <c r="F120" s="233"/>
      <c r="G120" s="233"/>
      <c r="H120" s="227"/>
      <c r="I120" s="236"/>
    </row>
    <row r="121" spans="1:11" ht="41.25" customHeight="1" outlineLevel="1" x14ac:dyDescent="0.25">
      <c r="A121" s="282"/>
      <c r="B121" s="196"/>
      <c r="C121" s="264"/>
      <c r="D121" s="196"/>
      <c r="E121" s="238"/>
      <c r="F121" s="233"/>
      <c r="G121" s="233"/>
      <c r="H121" s="227"/>
      <c r="I121" s="236"/>
    </row>
    <row r="122" spans="1:11" ht="2.25" customHeight="1" outlineLevel="1" x14ac:dyDescent="0.25">
      <c r="A122" s="269"/>
      <c r="B122" s="191"/>
      <c r="C122" s="246"/>
      <c r="D122" s="191"/>
      <c r="E122" s="19"/>
      <c r="F122" s="31"/>
      <c r="G122" s="96"/>
      <c r="H122" s="104"/>
      <c r="I122" s="174"/>
    </row>
    <row r="123" spans="1:11" ht="15" outlineLevel="1" x14ac:dyDescent="0.25">
      <c r="A123" s="256"/>
      <c r="B123" s="243" t="s">
        <v>240</v>
      </c>
      <c r="C123" s="192" t="s">
        <v>35</v>
      </c>
      <c r="D123" s="190" t="s">
        <v>192</v>
      </c>
      <c r="E123" s="237" t="s">
        <v>33</v>
      </c>
      <c r="F123" s="190" t="s">
        <v>347</v>
      </c>
      <c r="G123" s="186"/>
      <c r="H123" s="211"/>
      <c r="I123" s="207"/>
    </row>
    <row r="124" spans="1:11" ht="151.5" customHeight="1" outlineLevel="1" x14ac:dyDescent="0.25">
      <c r="A124" s="256"/>
      <c r="B124" s="191"/>
      <c r="C124" s="193"/>
      <c r="D124" s="187"/>
      <c r="E124" s="239"/>
      <c r="F124" s="187"/>
      <c r="G124" s="187"/>
      <c r="H124" s="214"/>
      <c r="I124" s="208"/>
    </row>
    <row r="125" spans="1:11" ht="15" outlineLevel="1" x14ac:dyDescent="0.25">
      <c r="A125" s="256"/>
      <c r="B125" s="190" t="s">
        <v>241</v>
      </c>
      <c r="C125" s="192" t="s">
        <v>174</v>
      </c>
      <c r="D125" s="200" t="s">
        <v>17</v>
      </c>
      <c r="E125" s="198">
        <v>44925</v>
      </c>
      <c r="F125" s="195"/>
      <c r="G125" s="186"/>
      <c r="H125" s="211"/>
      <c r="I125" s="207"/>
    </row>
    <row r="126" spans="1:11" ht="152.25" customHeight="1" outlineLevel="1" x14ac:dyDescent="0.25">
      <c r="A126" s="256"/>
      <c r="B126" s="191"/>
      <c r="C126" s="193"/>
      <c r="D126" s="200"/>
      <c r="E126" s="199"/>
      <c r="F126" s="195"/>
      <c r="G126" s="187"/>
      <c r="H126" s="214"/>
      <c r="I126" s="208"/>
    </row>
    <row r="127" spans="1:11" ht="55.5" customHeight="1" x14ac:dyDescent="0.25">
      <c r="A127" s="204" t="s">
        <v>48</v>
      </c>
      <c r="B127" s="237" t="s">
        <v>93</v>
      </c>
      <c r="C127" s="192" t="s">
        <v>19</v>
      </c>
      <c r="D127" s="265" t="s">
        <v>326</v>
      </c>
      <c r="E127" s="192" t="s">
        <v>19</v>
      </c>
      <c r="F127" s="192" t="s">
        <v>19</v>
      </c>
      <c r="G127" s="97" t="s">
        <v>84</v>
      </c>
      <c r="H127" s="101"/>
      <c r="I127" s="172"/>
    </row>
    <row r="128" spans="1:11" ht="17.25" customHeight="1" x14ac:dyDescent="0.25">
      <c r="A128" s="205"/>
      <c r="B128" s="238"/>
      <c r="C128" s="263"/>
      <c r="D128" s="266"/>
      <c r="E128" s="263"/>
      <c r="F128" s="263"/>
      <c r="G128" s="97" t="s">
        <v>14</v>
      </c>
      <c r="H128" s="101"/>
      <c r="I128" s="172"/>
    </row>
    <row r="129" spans="1:9" ht="15.75" customHeight="1" x14ac:dyDescent="0.25">
      <c r="A129" s="199"/>
      <c r="B129" s="239"/>
      <c r="C129" s="193"/>
      <c r="D129" s="267"/>
      <c r="E129" s="193"/>
      <c r="F129" s="193"/>
      <c r="G129" s="97" t="s">
        <v>15</v>
      </c>
      <c r="H129" s="101"/>
      <c r="I129" s="172"/>
    </row>
    <row r="130" spans="1:9" ht="13.5" customHeight="1" outlineLevel="1" x14ac:dyDescent="0.25">
      <c r="A130" s="256" t="s">
        <v>49</v>
      </c>
      <c r="B130" s="200" t="s">
        <v>193</v>
      </c>
      <c r="C130" s="197"/>
      <c r="D130" s="200" t="s">
        <v>18</v>
      </c>
      <c r="E130" s="194"/>
      <c r="F130" s="195"/>
      <c r="G130" s="195"/>
      <c r="H130" s="215"/>
      <c r="I130" s="206"/>
    </row>
    <row r="131" spans="1:9" ht="13.5" customHeight="1" outlineLevel="1" x14ac:dyDescent="0.25">
      <c r="A131" s="256"/>
      <c r="B131" s="200"/>
      <c r="C131" s="197"/>
      <c r="D131" s="200"/>
      <c r="E131" s="194"/>
      <c r="F131" s="195"/>
      <c r="G131" s="195"/>
      <c r="H131" s="215"/>
      <c r="I131" s="206"/>
    </row>
    <row r="132" spans="1:9" ht="13.5" customHeight="1" outlineLevel="1" x14ac:dyDescent="0.25">
      <c r="A132" s="256"/>
      <c r="B132" s="200"/>
      <c r="C132" s="197"/>
      <c r="D132" s="200"/>
      <c r="E132" s="194"/>
      <c r="F132" s="195"/>
      <c r="G132" s="195"/>
      <c r="H132" s="215"/>
      <c r="I132" s="206"/>
    </row>
    <row r="133" spans="1:9" ht="7.5" customHeight="1" outlineLevel="1" x14ac:dyDescent="0.25">
      <c r="A133" s="256"/>
      <c r="B133" s="200"/>
      <c r="C133" s="197"/>
      <c r="D133" s="200"/>
      <c r="E133" s="194"/>
      <c r="F133" s="195"/>
      <c r="G133" s="195"/>
      <c r="H133" s="215"/>
      <c r="I133" s="206"/>
    </row>
    <row r="134" spans="1:9" ht="23.25" customHeight="1" outlineLevel="1" x14ac:dyDescent="0.25">
      <c r="A134" s="256"/>
      <c r="B134" s="200"/>
      <c r="C134" s="197"/>
      <c r="D134" s="200"/>
      <c r="E134" s="194"/>
      <c r="F134" s="195"/>
      <c r="G134" s="195"/>
      <c r="H134" s="215"/>
      <c r="I134" s="206"/>
    </row>
    <row r="135" spans="1:9" ht="15" outlineLevel="1" x14ac:dyDescent="0.25">
      <c r="A135" s="256"/>
      <c r="B135" s="190" t="s">
        <v>242</v>
      </c>
      <c r="C135" s="192" t="s">
        <v>174</v>
      </c>
      <c r="D135" s="190" t="s">
        <v>252</v>
      </c>
      <c r="E135" s="198">
        <v>44926</v>
      </c>
      <c r="F135" s="195"/>
      <c r="G135" s="186"/>
      <c r="H135" s="211"/>
      <c r="I135" s="207"/>
    </row>
    <row r="136" spans="1:9" ht="55.5" customHeight="1" outlineLevel="1" x14ac:dyDescent="0.25">
      <c r="A136" s="256"/>
      <c r="B136" s="191"/>
      <c r="C136" s="193"/>
      <c r="D136" s="191"/>
      <c r="E136" s="199"/>
      <c r="F136" s="195"/>
      <c r="G136" s="187"/>
      <c r="H136" s="214"/>
      <c r="I136" s="208"/>
    </row>
    <row r="137" spans="1:9" ht="12" customHeight="1" outlineLevel="1" x14ac:dyDescent="0.25">
      <c r="A137" s="256" t="s">
        <v>50</v>
      </c>
      <c r="B137" s="200" t="s">
        <v>194</v>
      </c>
      <c r="C137" s="197"/>
      <c r="D137" s="200" t="s">
        <v>18</v>
      </c>
      <c r="E137" s="194"/>
      <c r="F137" s="195"/>
      <c r="G137" s="186"/>
      <c r="H137" s="215"/>
      <c r="I137" s="206"/>
    </row>
    <row r="138" spans="1:9" ht="12" customHeight="1" outlineLevel="1" x14ac:dyDescent="0.25">
      <c r="A138" s="256"/>
      <c r="B138" s="200"/>
      <c r="C138" s="197"/>
      <c r="D138" s="200"/>
      <c r="E138" s="194"/>
      <c r="F138" s="195"/>
      <c r="G138" s="233"/>
      <c r="H138" s="215"/>
      <c r="I138" s="206"/>
    </row>
    <row r="139" spans="1:9" ht="12" customHeight="1" outlineLevel="1" x14ac:dyDescent="0.25">
      <c r="A139" s="256"/>
      <c r="B139" s="200"/>
      <c r="C139" s="197"/>
      <c r="D139" s="200"/>
      <c r="E139" s="194"/>
      <c r="F139" s="195"/>
      <c r="G139" s="233"/>
      <c r="H139" s="215"/>
      <c r="I139" s="206"/>
    </row>
    <row r="140" spans="1:9" ht="12" customHeight="1" outlineLevel="1" x14ac:dyDescent="0.25">
      <c r="A140" s="256"/>
      <c r="B140" s="200"/>
      <c r="C140" s="197"/>
      <c r="D140" s="200"/>
      <c r="E140" s="194"/>
      <c r="F140" s="195"/>
      <c r="G140" s="233"/>
      <c r="H140" s="215"/>
      <c r="I140" s="206"/>
    </row>
    <row r="141" spans="1:9" ht="14.25" customHeight="1" outlineLevel="1" x14ac:dyDescent="0.25">
      <c r="A141" s="256"/>
      <c r="B141" s="200"/>
      <c r="C141" s="197"/>
      <c r="D141" s="200"/>
      <c r="E141" s="194"/>
      <c r="F141" s="195"/>
      <c r="G141" s="187"/>
      <c r="H141" s="215"/>
      <c r="I141" s="206"/>
    </row>
    <row r="142" spans="1:9" ht="15" outlineLevel="1" x14ac:dyDescent="0.25">
      <c r="A142" s="256"/>
      <c r="B142" s="190" t="s">
        <v>243</v>
      </c>
      <c r="C142" s="192" t="s">
        <v>174</v>
      </c>
      <c r="D142" s="200" t="s">
        <v>18</v>
      </c>
      <c r="E142" s="198">
        <v>44926</v>
      </c>
      <c r="F142" s="195"/>
      <c r="G142" s="186"/>
      <c r="H142" s="211"/>
      <c r="I142" s="207"/>
    </row>
    <row r="143" spans="1:9" ht="50.25" customHeight="1" outlineLevel="1" x14ac:dyDescent="0.25">
      <c r="A143" s="256"/>
      <c r="B143" s="191"/>
      <c r="C143" s="193"/>
      <c r="D143" s="200"/>
      <c r="E143" s="199"/>
      <c r="F143" s="195"/>
      <c r="G143" s="187"/>
      <c r="H143" s="214"/>
      <c r="I143" s="208"/>
    </row>
    <row r="144" spans="1:9" ht="24" customHeight="1" x14ac:dyDescent="0.25">
      <c r="A144" s="204" t="s">
        <v>51</v>
      </c>
      <c r="B144" s="230" t="s">
        <v>94</v>
      </c>
      <c r="C144" s="192" t="s">
        <v>19</v>
      </c>
      <c r="D144" s="265" t="s">
        <v>326</v>
      </c>
      <c r="E144" s="192" t="s">
        <v>19</v>
      </c>
      <c r="F144" s="192" t="s">
        <v>19</v>
      </c>
      <c r="G144" s="97" t="s">
        <v>84</v>
      </c>
      <c r="H144" s="101"/>
      <c r="I144" s="172"/>
    </row>
    <row r="145" spans="1:9" ht="21" customHeight="1" x14ac:dyDescent="0.25">
      <c r="A145" s="205"/>
      <c r="B145" s="231"/>
      <c r="C145" s="263"/>
      <c r="D145" s="266"/>
      <c r="E145" s="263"/>
      <c r="F145" s="263"/>
      <c r="G145" s="115" t="s">
        <v>14</v>
      </c>
      <c r="H145" s="101"/>
      <c r="I145" s="172"/>
    </row>
    <row r="146" spans="1:9" ht="18" customHeight="1" x14ac:dyDescent="0.25">
      <c r="A146" s="199"/>
      <c r="B146" s="232"/>
      <c r="C146" s="193"/>
      <c r="D146" s="267"/>
      <c r="E146" s="193"/>
      <c r="F146" s="193"/>
      <c r="G146" s="115" t="s">
        <v>15</v>
      </c>
      <c r="H146" s="101"/>
      <c r="I146" s="172"/>
    </row>
    <row r="147" spans="1:9" ht="12.75" customHeight="1" outlineLevel="1" x14ac:dyDescent="0.25">
      <c r="A147" s="256" t="s">
        <v>52</v>
      </c>
      <c r="B147" s="277" t="s">
        <v>167</v>
      </c>
      <c r="C147" s="197"/>
      <c r="D147" s="200" t="s">
        <v>18</v>
      </c>
      <c r="E147" s="194"/>
      <c r="F147" s="195"/>
      <c r="G147" s="186"/>
      <c r="H147" s="215"/>
      <c r="I147" s="206"/>
    </row>
    <row r="148" spans="1:9" ht="12.75" customHeight="1" outlineLevel="1" x14ac:dyDescent="0.25">
      <c r="A148" s="256"/>
      <c r="B148" s="200"/>
      <c r="C148" s="197"/>
      <c r="D148" s="200"/>
      <c r="E148" s="194"/>
      <c r="F148" s="195"/>
      <c r="G148" s="233"/>
      <c r="H148" s="215"/>
      <c r="I148" s="206"/>
    </row>
    <row r="149" spans="1:9" ht="12.75" customHeight="1" outlineLevel="1" x14ac:dyDescent="0.25">
      <c r="A149" s="256"/>
      <c r="B149" s="200"/>
      <c r="C149" s="197"/>
      <c r="D149" s="200"/>
      <c r="E149" s="194"/>
      <c r="F149" s="195"/>
      <c r="G149" s="233"/>
      <c r="H149" s="215"/>
      <c r="I149" s="206"/>
    </row>
    <row r="150" spans="1:9" ht="8.25" customHeight="1" outlineLevel="1" x14ac:dyDescent="0.25">
      <c r="A150" s="256"/>
      <c r="B150" s="200"/>
      <c r="C150" s="197"/>
      <c r="D150" s="200"/>
      <c r="E150" s="194"/>
      <c r="F150" s="195"/>
      <c r="G150" s="233"/>
      <c r="H150" s="215"/>
      <c r="I150" s="206"/>
    </row>
    <row r="151" spans="1:9" ht="11.25" customHeight="1" outlineLevel="1" x14ac:dyDescent="0.25">
      <c r="A151" s="256"/>
      <c r="B151" s="200"/>
      <c r="C151" s="197"/>
      <c r="D151" s="200"/>
      <c r="E151" s="194"/>
      <c r="F151" s="195"/>
      <c r="G151" s="187"/>
      <c r="H151" s="215"/>
      <c r="I151" s="206"/>
    </row>
    <row r="152" spans="1:9" ht="15" outlineLevel="1" x14ac:dyDescent="0.25">
      <c r="A152" s="256"/>
      <c r="B152" s="190" t="s">
        <v>340</v>
      </c>
      <c r="C152" s="192" t="s">
        <v>174</v>
      </c>
      <c r="D152" s="200" t="s">
        <v>18</v>
      </c>
      <c r="E152" s="198">
        <v>44926</v>
      </c>
      <c r="F152" s="195"/>
      <c r="G152" s="186"/>
      <c r="H152" s="211"/>
      <c r="I152" s="207"/>
    </row>
    <row r="153" spans="1:9" ht="58.5" customHeight="1" outlineLevel="1" x14ac:dyDescent="0.25">
      <c r="A153" s="256"/>
      <c r="B153" s="191"/>
      <c r="C153" s="193"/>
      <c r="D153" s="200"/>
      <c r="E153" s="199"/>
      <c r="F153" s="195"/>
      <c r="G153" s="187"/>
      <c r="H153" s="214"/>
      <c r="I153" s="208"/>
    </row>
    <row r="154" spans="1:9" ht="84" customHeight="1" outlineLevel="1" x14ac:dyDescent="0.25">
      <c r="A154" s="51"/>
      <c r="B154" s="47" t="s">
        <v>195</v>
      </c>
      <c r="C154" s="53"/>
      <c r="D154" s="47" t="s">
        <v>18</v>
      </c>
      <c r="E154" s="49"/>
      <c r="F154" s="45"/>
      <c r="G154" s="89"/>
      <c r="H154" s="105"/>
      <c r="I154" s="172"/>
    </row>
    <row r="155" spans="1:9" ht="101.25" customHeight="1" outlineLevel="1" x14ac:dyDescent="0.25">
      <c r="A155" s="51"/>
      <c r="B155" s="46" t="s">
        <v>253</v>
      </c>
      <c r="C155" s="52" t="s">
        <v>174</v>
      </c>
      <c r="D155" s="47" t="s">
        <v>18</v>
      </c>
      <c r="E155" s="63">
        <v>44926</v>
      </c>
      <c r="F155" s="45"/>
      <c r="G155" s="96"/>
      <c r="H155" s="100"/>
      <c r="I155" s="173"/>
    </row>
    <row r="156" spans="1:9" ht="49.5" customHeight="1" x14ac:dyDescent="0.25">
      <c r="A156" s="21" t="s">
        <v>53</v>
      </c>
      <c r="B156" s="16" t="s">
        <v>95</v>
      </c>
      <c r="C156" s="26" t="s">
        <v>19</v>
      </c>
      <c r="D156" s="98" t="s">
        <v>326</v>
      </c>
      <c r="E156" s="26" t="s">
        <v>19</v>
      </c>
      <c r="F156" s="26" t="s">
        <v>19</v>
      </c>
      <c r="G156" s="97"/>
      <c r="H156" s="101"/>
      <c r="I156" s="172"/>
    </row>
    <row r="157" spans="1:9" ht="12" customHeight="1" outlineLevel="1" x14ac:dyDescent="0.25">
      <c r="A157" s="256" t="s">
        <v>54</v>
      </c>
      <c r="B157" s="277" t="s">
        <v>244</v>
      </c>
      <c r="C157" s="197"/>
      <c r="D157" s="200" t="s">
        <v>18</v>
      </c>
      <c r="E157" s="194"/>
      <c r="F157" s="195"/>
      <c r="G157" s="186"/>
      <c r="H157" s="215"/>
      <c r="I157" s="206"/>
    </row>
    <row r="158" spans="1:9" ht="12" customHeight="1" outlineLevel="1" x14ac:dyDescent="0.25">
      <c r="A158" s="256"/>
      <c r="B158" s="200"/>
      <c r="C158" s="197"/>
      <c r="D158" s="200"/>
      <c r="E158" s="194"/>
      <c r="F158" s="195"/>
      <c r="G158" s="233"/>
      <c r="H158" s="215"/>
      <c r="I158" s="206"/>
    </row>
    <row r="159" spans="1:9" ht="12" customHeight="1" outlineLevel="1" x14ac:dyDescent="0.25">
      <c r="A159" s="256"/>
      <c r="B159" s="200"/>
      <c r="C159" s="197"/>
      <c r="D159" s="200"/>
      <c r="E159" s="194"/>
      <c r="F159" s="195"/>
      <c r="G159" s="233"/>
      <c r="H159" s="215"/>
      <c r="I159" s="206"/>
    </row>
    <row r="160" spans="1:9" ht="9" customHeight="1" outlineLevel="1" x14ac:dyDescent="0.25">
      <c r="A160" s="256"/>
      <c r="B160" s="200"/>
      <c r="C160" s="197"/>
      <c r="D160" s="200"/>
      <c r="E160" s="194"/>
      <c r="F160" s="195"/>
      <c r="G160" s="233"/>
      <c r="H160" s="215"/>
      <c r="I160" s="206"/>
    </row>
    <row r="161" spans="1:11" ht="23.25" customHeight="1" outlineLevel="1" x14ac:dyDescent="0.25">
      <c r="A161" s="256"/>
      <c r="B161" s="200"/>
      <c r="C161" s="197"/>
      <c r="D161" s="200"/>
      <c r="E161" s="194"/>
      <c r="F161" s="195"/>
      <c r="G161" s="187"/>
      <c r="H161" s="215"/>
      <c r="I161" s="206"/>
    </row>
    <row r="162" spans="1:11" ht="15" outlineLevel="1" x14ac:dyDescent="0.25">
      <c r="A162" s="256"/>
      <c r="B162" s="276" t="s">
        <v>310</v>
      </c>
      <c r="C162" s="192" t="s">
        <v>174</v>
      </c>
      <c r="D162" s="200" t="s">
        <v>18</v>
      </c>
      <c r="E162" s="198">
        <v>44926</v>
      </c>
      <c r="F162" s="195"/>
      <c r="G162" s="186"/>
      <c r="H162" s="211"/>
      <c r="I162" s="207"/>
    </row>
    <row r="163" spans="1:11" ht="50.25" customHeight="1" outlineLevel="1" x14ac:dyDescent="0.25">
      <c r="A163" s="256"/>
      <c r="B163" s="191"/>
      <c r="C163" s="193"/>
      <c r="D163" s="200"/>
      <c r="E163" s="199"/>
      <c r="F163" s="195"/>
      <c r="G163" s="187"/>
      <c r="H163" s="214"/>
      <c r="I163" s="208"/>
    </row>
    <row r="164" spans="1:11" ht="13.5" customHeight="1" outlineLevel="1" x14ac:dyDescent="0.25">
      <c r="A164" s="256" t="s">
        <v>55</v>
      </c>
      <c r="B164" s="200" t="s">
        <v>196</v>
      </c>
      <c r="C164" s="197"/>
      <c r="D164" s="200" t="s">
        <v>197</v>
      </c>
      <c r="E164" s="194"/>
      <c r="F164" s="195"/>
      <c r="G164" s="195"/>
      <c r="H164" s="215"/>
      <c r="I164" s="206"/>
    </row>
    <row r="165" spans="1:11" ht="13.5" customHeight="1" outlineLevel="1" x14ac:dyDescent="0.25">
      <c r="A165" s="256"/>
      <c r="B165" s="200"/>
      <c r="C165" s="197"/>
      <c r="D165" s="200"/>
      <c r="E165" s="194"/>
      <c r="F165" s="195"/>
      <c r="G165" s="195"/>
      <c r="H165" s="215"/>
      <c r="I165" s="206"/>
    </row>
    <row r="166" spans="1:11" ht="13.5" customHeight="1" outlineLevel="1" x14ac:dyDescent="0.25">
      <c r="A166" s="256"/>
      <c r="B166" s="200"/>
      <c r="C166" s="197"/>
      <c r="D166" s="200"/>
      <c r="E166" s="194"/>
      <c r="F166" s="195"/>
      <c r="G166" s="195"/>
      <c r="H166" s="215"/>
      <c r="I166" s="206"/>
    </row>
    <row r="167" spans="1:11" ht="9.75" customHeight="1" outlineLevel="1" x14ac:dyDescent="0.25">
      <c r="A167" s="256"/>
      <c r="B167" s="200"/>
      <c r="C167" s="197"/>
      <c r="D167" s="200"/>
      <c r="E167" s="194"/>
      <c r="F167" s="195"/>
      <c r="G167" s="195"/>
      <c r="H167" s="215"/>
      <c r="I167" s="206"/>
    </row>
    <row r="168" spans="1:11" ht="21.75" customHeight="1" outlineLevel="1" x14ac:dyDescent="0.25">
      <c r="A168" s="256"/>
      <c r="B168" s="200"/>
      <c r="C168" s="197"/>
      <c r="D168" s="200"/>
      <c r="E168" s="194"/>
      <c r="F168" s="195"/>
      <c r="G168" s="195"/>
      <c r="H168" s="215"/>
      <c r="I168" s="206"/>
    </row>
    <row r="169" spans="1:11" ht="15" outlineLevel="1" x14ac:dyDescent="0.25">
      <c r="A169" s="256"/>
      <c r="B169" s="190" t="s">
        <v>254</v>
      </c>
      <c r="C169" s="192" t="s">
        <v>174</v>
      </c>
      <c r="D169" s="200" t="s">
        <v>198</v>
      </c>
      <c r="E169" s="198">
        <v>44926</v>
      </c>
      <c r="F169" s="195"/>
      <c r="G169" s="186"/>
      <c r="H169" s="211"/>
      <c r="I169" s="207"/>
    </row>
    <row r="170" spans="1:11" ht="50.25" customHeight="1" outlineLevel="1" x14ac:dyDescent="0.25">
      <c r="A170" s="256"/>
      <c r="B170" s="191"/>
      <c r="C170" s="193"/>
      <c r="D170" s="200"/>
      <c r="E170" s="199"/>
      <c r="F170" s="195"/>
      <c r="G170" s="187"/>
      <c r="H170" s="214"/>
      <c r="I170" s="208"/>
    </row>
    <row r="171" spans="1:11" ht="17.25" customHeight="1" x14ac:dyDescent="0.25">
      <c r="A171" s="291" t="s">
        <v>10</v>
      </c>
      <c r="B171" s="292"/>
      <c r="C171" s="292"/>
      <c r="D171" s="292"/>
      <c r="E171" s="292"/>
      <c r="F171" s="292"/>
      <c r="G171" s="292"/>
      <c r="H171" s="292"/>
      <c r="I171" s="293"/>
      <c r="K171" s="33"/>
    </row>
    <row r="172" spans="1:11" ht="39" customHeight="1" x14ac:dyDescent="0.25">
      <c r="A172" s="294">
        <v>13</v>
      </c>
      <c r="B172" s="230" t="s">
        <v>96</v>
      </c>
      <c r="C172" s="192" t="s">
        <v>19</v>
      </c>
      <c r="D172" s="265" t="s">
        <v>330</v>
      </c>
      <c r="E172" s="192" t="s">
        <v>19</v>
      </c>
      <c r="F172" s="192" t="s">
        <v>19</v>
      </c>
      <c r="G172" s="97" t="s">
        <v>84</v>
      </c>
      <c r="H172" s="101">
        <v>2208253.7000000002</v>
      </c>
      <c r="I172" s="130">
        <f>SUM(I173:I174)</f>
        <v>1418400</v>
      </c>
    </row>
    <row r="173" spans="1:11" ht="18" customHeight="1" x14ac:dyDescent="0.25">
      <c r="A173" s="295"/>
      <c r="B173" s="231"/>
      <c r="C173" s="263"/>
      <c r="D173" s="266"/>
      <c r="E173" s="263"/>
      <c r="F173" s="263"/>
      <c r="G173" s="115" t="s">
        <v>14</v>
      </c>
      <c r="H173" s="101">
        <v>2208253.7000000002</v>
      </c>
      <c r="I173" s="130">
        <v>1418400</v>
      </c>
    </row>
    <row r="174" spans="1:11" ht="14.25" customHeight="1" x14ac:dyDescent="0.25">
      <c r="A174" s="296"/>
      <c r="B174" s="232"/>
      <c r="C174" s="193"/>
      <c r="D174" s="267"/>
      <c r="E174" s="193"/>
      <c r="F174" s="193"/>
      <c r="G174" s="115" t="s">
        <v>15</v>
      </c>
      <c r="H174" s="101"/>
      <c r="I174" s="130"/>
    </row>
    <row r="175" spans="1:11" ht="24.75" customHeight="1" outlineLevel="1" x14ac:dyDescent="0.25">
      <c r="A175" s="256" t="s">
        <v>56</v>
      </c>
      <c r="B175" s="200" t="s">
        <v>97</v>
      </c>
      <c r="C175" s="197"/>
      <c r="D175" s="200" t="s">
        <v>136</v>
      </c>
      <c r="E175" s="194"/>
      <c r="F175" s="190"/>
      <c r="G175" s="186"/>
      <c r="H175" s="215"/>
      <c r="I175" s="206"/>
    </row>
    <row r="176" spans="1:11" ht="16.5" customHeight="1" outlineLevel="1" x14ac:dyDescent="0.25">
      <c r="A176" s="256"/>
      <c r="B176" s="200"/>
      <c r="C176" s="197"/>
      <c r="D176" s="200"/>
      <c r="E176" s="194"/>
      <c r="F176" s="196"/>
      <c r="G176" s="233"/>
      <c r="H176" s="215"/>
      <c r="I176" s="206"/>
    </row>
    <row r="177" spans="1:9" ht="16.5" customHeight="1" outlineLevel="1" x14ac:dyDescent="0.25">
      <c r="A177" s="256"/>
      <c r="B177" s="200"/>
      <c r="C177" s="197"/>
      <c r="D177" s="200"/>
      <c r="E177" s="194"/>
      <c r="F177" s="196"/>
      <c r="G177" s="233"/>
      <c r="H177" s="215"/>
      <c r="I177" s="206"/>
    </row>
    <row r="178" spans="1:9" ht="9.75" customHeight="1" outlineLevel="1" x14ac:dyDescent="0.25">
      <c r="A178" s="256"/>
      <c r="B178" s="200"/>
      <c r="C178" s="197"/>
      <c r="D178" s="200"/>
      <c r="E178" s="194"/>
      <c r="F178" s="196"/>
      <c r="G178" s="233"/>
      <c r="H178" s="215"/>
      <c r="I178" s="206"/>
    </row>
    <row r="179" spans="1:9" ht="17.25" customHeight="1" outlineLevel="1" x14ac:dyDescent="0.25">
      <c r="A179" s="256"/>
      <c r="B179" s="200"/>
      <c r="C179" s="197"/>
      <c r="D179" s="200"/>
      <c r="E179" s="194"/>
      <c r="F179" s="191"/>
      <c r="G179" s="187"/>
      <c r="H179" s="215"/>
      <c r="I179" s="206"/>
    </row>
    <row r="180" spans="1:9" ht="15" customHeight="1" outlineLevel="1" x14ac:dyDescent="0.25">
      <c r="A180" s="256"/>
      <c r="B180" s="276" t="s">
        <v>255</v>
      </c>
      <c r="C180" s="192" t="s">
        <v>174</v>
      </c>
      <c r="D180" s="200" t="s">
        <v>137</v>
      </c>
      <c r="E180" s="237" t="s">
        <v>256</v>
      </c>
      <c r="F180" s="200"/>
      <c r="G180" s="186"/>
      <c r="H180" s="211"/>
      <c r="I180" s="207"/>
    </row>
    <row r="181" spans="1:9" ht="84.75" customHeight="1" outlineLevel="1" x14ac:dyDescent="0.25">
      <c r="A181" s="256"/>
      <c r="B181" s="191"/>
      <c r="C181" s="193"/>
      <c r="D181" s="200"/>
      <c r="E181" s="239"/>
      <c r="F181" s="200"/>
      <c r="G181" s="187"/>
      <c r="H181" s="214"/>
      <c r="I181" s="208"/>
    </row>
    <row r="182" spans="1:9" ht="39.75" customHeight="1" outlineLevel="1" x14ac:dyDescent="0.25">
      <c r="A182" s="268" t="s">
        <v>152</v>
      </c>
      <c r="B182" s="190" t="s">
        <v>98</v>
      </c>
      <c r="C182" s="245"/>
      <c r="D182" s="190" t="s">
        <v>25</v>
      </c>
      <c r="E182" s="204"/>
      <c r="F182" s="186"/>
      <c r="G182" s="190" t="s">
        <v>14</v>
      </c>
      <c r="H182" s="211">
        <v>2208253.7000000002</v>
      </c>
      <c r="I182" s="207">
        <v>1418400</v>
      </c>
    </row>
    <row r="183" spans="1:9" ht="45.75" customHeight="1" outlineLevel="1" x14ac:dyDescent="0.25">
      <c r="A183" s="269"/>
      <c r="B183" s="191"/>
      <c r="C183" s="246"/>
      <c r="D183" s="191"/>
      <c r="E183" s="199"/>
      <c r="F183" s="187"/>
      <c r="G183" s="191"/>
      <c r="H183" s="212"/>
      <c r="I183" s="189"/>
    </row>
    <row r="184" spans="1:9" ht="15" customHeight="1" outlineLevel="1" x14ac:dyDescent="0.25">
      <c r="A184" s="256"/>
      <c r="B184" s="276" t="s">
        <v>257</v>
      </c>
      <c r="C184" s="192" t="s">
        <v>35</v>
      </c>
      <c r="D184" s="200" t="s">
        <v>25</v>
      </c>
      <c r="E184" s="237" t="s">
        <v>311</v>
      </c>
      <c r="F184" s="309" t="s">
        <v>474</v>
      </c>
      <c r="G184" s="186"/>
      <c r="H184" s="211"/>
      <c r="I184" s="207"/>
    </row>
    <row r="185" spans="1:9" ht="86.25" customHeight="1" outlineLevel="1" x14ac:dyDescent="0.25">
      <c r="A185" s="256"/>
      <c r="B185" s="191"/>
      <c r="C185" s="193"/>
      <c r="D185" s="200"/>
      <c r="E185" s="239"/>
      <c r="F185" s="309"/>
      <c r="G185" s="187"/>
      <c r="H185" s="214"/>
      <c r="I185" s="208"/>
    </row>
    <row r="186" spans="1:9" ht="18.75" customHeight="1" outlineLevel="1" x14ac:dyDescent="0.25">
      <c r="A186" s="256" t="s">
        <v>153</v>
      </c>
      <c r="B186" s="200" t="s">
        <v>99</v>
      </c>
      <c r="C186" s="197"/>
      <c r="D186" s="200" t="s">
        <v>25</v>
      </c>
      <c r="E186" s="194"/>
      <c r="F186" s="200"/>
      <c r="G186" s="186"/>
      <c r="H186" s="215"/>
      <c r="I186" s="206"/>
    </row>
    <row r="187" spans="1:9" ht="20.25" customHeight="1" outlineLevel="1" x14ac:dyDescent="0.25">
      <c r="A187" s="256"/>
      <c r="B187" s="200"/>
      <c r="C187" s="197"/>
      <c r="D187" s="200"/>
      <c r="E187" s="194"/>
      <c r="F187" s="200"/>
      <c r="G187" s="233"/>
      <c r="H187" s="215"/>
      <c r="I187" s="206"/>
    </row>
    <row r="188" spans="1:9" ht="16.5" customHeight="1" outlineLevel="1" x14ac:dyDescent="0.25">
      <c r="A188" s="256"/>
      <c r="B188" s="200"/>
      <c r="C188" s="197"/>
      <c r="D188" s="200"/>
      <c r="E188" s="194"/>
      <c r="F188" s="200"/>
      <c r="G188" s="233"/>
      <c r="H188" s="215"/>
      <c r="I188" s="206"/>
    </row>
    <row r="189" spans="1:9" ht="11.25" customHeight="1" outlineLevel="1" x14ac:dyDescent="0.25">
      <c r="A189" s="256"/>
      <c r="B189" s="200"/>
      <c r="C189" s="197"/>
      <c r="D189" s="200"/>
      <c r="E189" s="194"/>
      <c r="F189" s="200"/>
      <c r="G189" s="233"/>
      <c r="H189" s="215"/>
      <c r="I189" s="206"/>
    </row>
    <row r="190" spans="1:9" ht="32.25" customHeight="1" outlineLevel="1" x14ac:dyDescent="0.25">
      <c r="A190" s="256"/>
      <c r="B190" s="200"/>
      <c r="C190" s="197"/>
      <c r="D190" s="200"/>
      <c r="E190" s="194"/>
      <c r="F190" s="200"/>
      <c r="G190" s="187"/>
      <c r="H190" s="215"/>
      <c r="I190" s="206"/>
    </row>
    <row r="191" spans="1:9" ht="15" customHeight="1" outlineLevel="1" x14ac:dyDescent="0.25">
      <c r="A191" s="256"/>
      <c r="B191" s="190" t="s">
        <v>199</v>
      </c>
      <c r="C191" s="192" t="s">
        <v>174</v>
      </c>
      <c r="D191" s="200" t="s">
        <v>25</v>
      </c>
      <c r="E191" s="237" t="s">
        <v>256</v>
      </c>
      <c r="F191" s="200"/>
      <c r="G191" s="186"/>
      <c r="H191" s="211"/>
      <c r="I191" s="207"/>
    </row>
    <row r="192" spans="1:9" ht="65.25" customHeight="1" outlineLevel="1" x14ac:dyDescent="0.25">
      <c r="A192" s="256"/>
      <c r="B192" s="191"/>
      <c r="C192" s="193"/>
      <c r="D192" s="200"/>
      <c r="E192" s="239"/>
      <c r="F192" s="200"/>
      <c r="G192" s="187"/>
      <c r="H192" s="214"/>
      <c r="I192" s="208"/>
    </row>
    <row r="193" spans="1:9" ht="18" customHeight="1" outlineLevel="1" x14ac:dyDescent="0.25">
      <c r="A193" s="256" t="s">
        <v>154</v>
      </c>
      <c r="B193" s="200" t="s">
        <v>100</v>
      </c>
      <c r="C193" s="197"/>
      <c r="D193" s="200" t="s">
        <v>26</v>
      </c>
      <c r="E193" s="194"/>
      <c r="F193" s="195"/>
      <c r="G193" s="186"/>
      <c r="H193" s="215"/>
      <c r="I193" s="206"/>
    </row>
    <row r="194" spans="1:9" ht="18" customHeight="1" outlineLevel="1" x14ac:dyDescent="0.25">
      <c r="A194" s="256"/>
      <c r="B194" s="200"/>
      <c r="C194" s="197"/>
      <c r="D194" s="200"/>
      <c r="E194" s="194"/>
      <c r="F194" s="195"/>
      <c r="G194" s="233"/>
      <c r="H194" s="215"/>
      <c r="I194" s="206"/>
    </row>
    <row r="195" spans="1:9" ht="18" customHeight="1" outlineLevel="1" x14ac:dyDescent="0.25">
      <c r="A195" s="256"/>
      <c r="B195" s="200"/>
      <c r="C195" s="197"/>
      <c r="D195" s="200"/>
      <c r="E195" s="194"/>
      <c r="F195" s="195"/>
      <c r="G195" s="233"/>
      <c r="H195" s="215"/>
      <c r="I195" s="206"/>
    </row>
    <row r="196" spans="1:9" ht="18" customHeight="1" outlineLevel="1" x14ac:dyDescent="0.25">
      <c r="A196" s="256"/>
      <c r="B196" s="200"/>
      <c r="C196" s="197"/>
      <c r="D196" s="200"/>
      <c r="E196" s="194"/>
      <c r="F196" s="195"/>
      <c r="G196" s="233"/>
      <c r="H196" s="215"/>
      <c r="I196" s="206"/>
    </row>
    <row r="197" spans="1:9" ht="41.25" customHeight="1" outlineLevel="1" x14ac:dyDescent="0.25">
      <c r="A197" s="256"/>
      <c r="B197" s="200"/>
      <c r="C197" s="197"/>
      <c r="D197" s="200"/>
      <c r="E197" s="194"/>
      <c r="F197" s="195"/>
      <c r="G197" s="187"/>
      <c r="H197" s="215"/>
      <c r="I197" s="206"/>
    </row>
    <row r="198" spans="1:9" ht="15" customHeight="1" outlineLevel="1" x14ac:dyDescent="0.25">
      <c r="A198" s="256"/>
      <c r="B198" s="190" t="s">
        <v>200</v>
      </c>
      <c r="C198" s="192" t="s">
        <v>174</v>
      </c>
      <c r="D198" s="200" t="s">
        <v>26</v>
      </c>
      <c r="E198" s="237" t="s">
        <v>256</v>
      </c>
      <c r="F198" s="200"/>
      <c r="G198" s="186"/>
      <c r="H198" s="211"/>
      <c r="I198" s="207"/>
    </row>
    <row r="199" spans="1:9" ht="57" customHeight="1" outlineLevel="1" x14ac:dyDescent="0.25">
      <c r="A199" s="256"/>
      <c r="B199" s="191"/>
      <c r="C199" s="193"/>
      <c r="D199" s="200"/>
      <c r="E199" s="239"/>
      <c r="F199" s="200"/>
      <c r="G199" s="187"/>
      <c r="H199" s="214"/>
      <c r="I199" s="208"/>
    </row>
    <row r="200" spans="1:9" ht="15" outlineLevel="1" x14ac:dyDescent="0.25">
      <c r="A200" s="256" t="s">
        <v>155</v>
      </c>
      <c r="B200" s="200" t="s">
        <v>101</v>
      </c>
      <c r="C200" s="197"/>
      <c r="D200" s="200" t="s">
        <v>26</v>
      </c>
      <c r="E200" s="194"/>
      <c r="F200" s="195"/>
      <c r="G200" s="186"/>
      <c r="H200" s="215"/>
      <c r="I200" s="206"/>
    </row>
    <row r="201" spans="1:9" ht="15" outlineLevel="1" x14ac:dyDescent="0.25">
      <c r="A201" s="256"/>
      <c r="B201" s="200"/>
      <c r="C201" s="197"/>
      <c r="D201" s="200"/>
      <c r="E201" s="194"/>
      <c r="F201" s="195"/>
      <c r="G201" s="233"/>
      <c r="H201" s="215"/>
      <c r="I201" s="206"/>
    </row>
    <row r="202" spans="1:9" ht="15" outlineLevel="1" x14ac:dyDescent="0.25">
      <c r="A202" s="256"/>
      <c r="B202" s="200"/>
      <c r="C202" s="197"/>
      <c r="D202" s="200"/>
      <c r="E202" s="194"/>
      <c r="F202" s="195"/>
      <c r="G202" s="233"/>
      <c r="H202" s="215"/>
      <c r="I202" s="206"/>
    </row>
    <row r="203" spans="1:9" ht="15" outlineLevel="1" x14ac:dyDescent="0.25">
      <c r="A203" s="256"/>
      <c r="B203" s="200"/>
      <c r="C203" s="197"/>
      <c r="D203" s="200"/>
      <c r="E203" s="194"/>
      <c r="F203" s="195"/>
      <c r="G203" s="233"/>
      <c r="H203" s="215"/>
      <c r="I203" s="206"/>
    </row>
    <row r="204" spans="1:9" ht="42.75" customHeight="1" outlineLevel="1" x14ac:dyDescent="0.25">
      <c r="A204" s="256"/>
      <c r="B204" s="200"/>
      <c r="C204" s="197"/>
      <c r="D204" s="200"/>
      <c r="E204" s="194"/>
      <c r="F204" s="195"/>
      <c r="G204" s="187"/>
      <c r="H204" s="215"/>
      <c r="I204" s="206"/>
    </row>
    <row r="205" spans="1:9" ht="15" customHeight="1" outlineLevel="1" x14ac:dyDescent="0.25">
      <c r="A205" s="256"/>
      <c r="B205" s="190" t="s">
        <v>201</v>
      </c>
      <c r="C205" s="192" t="s">
        <v>174</v>
      </c>
      <c r="D205" s="200" t="s">
        <v>27</v>
      </c>
      <c r="E205" s="237" t="s">
        <v>256</v>
      </c>
      <c r="F205" s="200"/>
      <c r="G205" s="186"/>
      <c r="H205" s="211"/>
      <c r="I205" s="207"/>
    </row>
    <row r="206" spans="1:9" ht="36.75" customHeight="1" outlineLevel="1" x14ac:dyDescent="0.25">
      <c r="A206" s="256"/>
      <c r="B206" s="191"/>
      <c r="C206" s="193"/>
      <c r="D206" s="200"/>
      <c r="E206" s="239"/>
      <c r="F206" s="200"/>
      <c r="G206" s="187"/>
      <c r="H206" s="214"/>
      <c r="I206" s="208"/>
    </row>
    <row r="207" spans="1:9" ht="12" customHeight="1" outlineLevel="1" x14ac:dyDescent="0.25">
      <c r="A207" s="256" t="s">
        <v>156</v>
      </c>
      <c r="B207" s="200" t="s">
        <v>102</v>
      </c>
      <c r="C207" s="197"/>
      <c r="D207" s="200" t="s">
        <v>28</v>
      </c>
      <c r="E207" s="194"/>
      <c r="F207" s="195"/>
      <c r="G207" s="186"/>
      <c r="H207" s="215"/>
      <c r="I207" s="206"/>
    </row>
    <row r="208" spans="1:9" ht="12" customHeight="1" outlineLevel="1" x14ac:dyDescent="0.25">
      <c r="A208" s="256"/>
      <c r="B208" s="200"/>
      <c r="C208" s="197"/>
      <c r="D208" s="200"/>
      <c r="E208" s="194"/>
      <c r="F208" s="195"/>
      <c r="G208" s="233"/>
      <c r="H208" s="215"/>
      <c r="I208" s="206"/>
    </row>
    <row r="209" spans="1:11" ht="12" customHeight="1" outlineLevel="1" x14ac:dyDescent="0.25">
      <c r="A209" s="256"/>
      <c r="B209" s="200"/>
      <c r="C209" s="197"/>
      <c r="D209" s="200"/>
      <c r="E209" s="194"/>
      <c r="F209" s="195"/>
      <c r="G209" s="233"/>
      <c r="H209" s="215"/>
      <c r="I209" s="206"/>
    </row>
    <row r="210" spans="1:11" ht="10.5" customHeight="1" outlineLevel="1" x14ac:dyDescent="0.25">
      <c r="A210" s="256"/>
      <c r="B210" s="200"/>
      <c r="C210" s="197"/>
      <c r="D210" s="200"/>
      <c r="E210" s="194"/>
      <c r="F210" s="195"/>
      <c r="G210" s="233"/>
      <c r="H210" s="215"/>
      <c r="I210" s="206"/>
    </row>
    <row r="211" spans="1:11" ht="6" customHeight="1" outlineLevel="1" x14ac:dyDescent="0.25">
      <c r="A211" s="256"/>
      <c r="B211" s="200"/>
      <c r="C211" s="197"/>
      <c r="D211" s="200"/>
      <c r="E211" s="194"/>
      <c r="F211" s="195"/>
      <c r="G211" s="187"/>
      <c r="H211" s="215"/>
      <c r="I211" s="206"/>
    </row>
    <row r="212" spans="1:11" ht="15" customHeight="1" outlineLevel="1" x14ac:dyDescent="0.25">
      <c r="A212" s="256"/>
      <c r="B212" s="190" t="s">
        <v>202</v>
      </c>
      <c r="C212" s="192" t="s">
        <v>174</v>
      </c>
      <c r="D212" s="200" t="s">
        <v>28</v>
      </c>
      <c r="E212" s="237" t="s">
        <v>210</v>
      </c>
      <c r="F212" s="200"/>
      <c r="G212" s="186"/>
      <c r="H212" s="211"/>
      <c r="I212" s="207"/>
    </row>
    <row r="213" spans="1:11" ht="60" customHeight="1" outlineLevel="1" x14ac:dyDescent="0.25">
      <c r="A213" s="256"/>
      <c r="B213" s="191"/>
      <c r="C213" s="193"/>
      <c r="D213" s="200"/>
      <c r="E213" s="239"/>
      <c r="F213" s="200"/>
      <c r="G213" s="187"/>
      <c r="H213" s="214"/>
      <c r="I213" s="208"/>
    </row>
    <row r="214" spans="1:11" ht="30" customHeight="1" x14ac:dyDescent="0.25">
      <c r="A214" s="268" t="s">
        <v>57</v>
      </c>
      <c r="B214" s="230" t="s">
        <v>103</v>
      </c>
      <c r="C214" s="192" t="s">
        <v>19</v>
      </c>
      <c r="D214" s="265" t="s">
        <v>331</v>
      </c>
      <c r="E214" s="192" t="s">
        <v>19</v>
      </c>
      <c r="F214" s="192" t="s">
        <v>19</v>
      </c>
      <c r="G214" s="97" t="s">
        <v>84</v>
      </c>
      <c r="H214" s="100">
        <v>713455.8</v>
      </c>
      <c r="I214" s="173">
        <f>SUM(I215:I217)</f>
        <v>442489.69999999995</v>
      </c>
      <c r="K214" s="33"/>
    </row>
    <row r="215" spans="1:11" ht="15.75" customHeight="1" x14ac:dyDescent="0.25">
      <c r="A215" s="282"/>
      <c r="B215" s="231"/>
      <c r="C215" s="263"/>
      <c r="D215" s="266"/>
      <c r="E215" s="263"/>
      <c r="F215" s="263"/>
      <c r="G215" s="97" t="s">
        <v>13</v>
      </c>
      <c r="H215" s="102">
        <v>170850.7</v>
      </c>
      <c r="I215" s="168">
        <f>I230</f>
        <v>121982</v>
      </c>
      <c r="K215" s="34"/>
    </row>
    <row r="216" spans="1:11" ht="15.75" customHeight="1" x14ac:dyDescent="0.25">
      <c r="A216" s="282"/>
      <c r="B216" s="231"/>
      <c r="C216" s="263"/>
      <c r="D216" s="266"/>
      <c r="E216" s="263"/>
      <c r="F216" s="263"/>
      <c r="G216" s="97" t="s">
        <v>14</v>
      </c>
      <c r="H216" s="102">
        <f>H222+H227</f>
        <v>63255.8</v>
      </c>
      <c r="I216" s="168">
        <f>I222+I227</f>
        <v>32778.6</v>
      </c>
      <c r="K216" s="34"/>
    </row>
    <row r="217" spans="1:11" ht="18.75" customHeight="1" x14ac:dyDescent="0.25">
      <c r="A217" s="269"/>
      <c r="B217" s="232"/>
      <c r="C217" s="193"/>
      <c r="D217" s="267"/>
      <c r="E217" s="193"/>
      <c r="F217" s="193"/>
      <c r="G217" s="97" t="s">
        <v>15</v>
      </c>
      <c r="H217" s="102">
        <f>H218+H223+H228</f>
        <v>479349.3</v>
      </c>
      <c r="I217" s="168">
        <f>I218+I223+I228</f>
        <v>287729.09999999998</v>
      </c>
      <c r="K217" s="34"/>
    </row>
    <row r="218" spans="1:11" ht="80.25" customHeight="1" outlineLevel="1" x14ac:dyDescent="0.25">
      <c r="A218" s="51" t="s">
        <v>58</v>
      </c>
      <c r="B218" s="54" t="s">
        <v>104</v>
      </c>
      <c r="C218" s="48"/>
      <c r="D218" s="55" t="s">
        <v>24</v>
      </c>
      <c r="E218" s="49"/>
      <c r="F218" s="49"/>
      <c r="G218" s="90" t="s">
        <v>319</v>
      </c>
      <c r="H218" s="102">
        <v>299993.09999999998</v>
      </c>
      <c r="I218" s="168">
        <f>183467</f>
        <v>183467</v>
      </c>
    </row>
    <row r="219" spans="1:11" ht="15" customHeight="1" outlineLevel="1" x14ac:dyDescent="0.25">
      <c r="A219" s="256"/>
      <c r="B219" s="190" t="s">
        <v>203</v>
      </c>
      <c r="C219" s="192" t="s">
        <v>174</v>
      </c>
      <c r="D219" s="200" t="s">
        <v>24</v>
      </c>
      <c r="E219" s="198">
        <v>44926</v>
      </c>
      <c r="F219" s="200"/>
      <c r="G219" s="190"/>
      <c r="H219" s="211"/>
      <c r="I219" s="207"/>
    </row>
    <row r="220" spans="1:11" ht="74.25" customHeight="1" outlineLevel="1" x14ac:dyDescent="0.25">
      <c r="A220" s="256"/>
      <c r="B220" s="191"/>
      <c r="C220" s="193"/>
      <c r="D220" s="200"/>
      <c r="E220" s="199"/>
      <c r="F220" s="200"/>
      <c r="G220" s="221"/>
      <c r="H220" s="214"/>
      <c r="I220" s="208"/>
    </row>
    <row r="221" spans="1:11" ht="19.5" customHeight="1" outlineLevel="1" x14ac:dyDescent="0.25">
      <c r="A221" s="217" t="s">
        <v>300</v>
      </c>
      <c r="B221" s="190" t="s">
        <v>204</v>
      </c>
      <c r="C221" s="192"/>
      <c r="D221" s="190" t="s">
        <v>31</v>
      </c>
      <c r="E221" s="204"/>
      <c r="F221" s="190"/>
      <c r="G221" s="92" t="s">
        <v>84</v>
      </c>
      <c r="H221" s="106">
        <f>H222+H223</f>
        <v>232965.19999999998</v>
      </c>
      <c r="I221" s="169">
        <f>I222+I223</f>
        <v>133432</v>
      </c>
    </row>
    <row r="222" spans="1:11" ht="19.5" customHeight="1" outlineLevel="1" x14ac:dyDescent="0.25">
      <c r="A222" s="218"/>
      <c r="B222" s="220"/>
      <c r="C222" s="222"/>
      <c r="D222" s="220"/>
      <c r="E222" s="261"/>
      <c r="F222" s="220"/>
      <c r="G222" s="92" t="s">
        <v>14</v>
      </c>
      <c r="H222" s="106">
        <v>58432.4</v>
      </c>
      <c r="I222" s="169">
        <v>30974.2</v>
      </c>
    </row>
    <row r="223" spans="1:11" ht="30.75" customHeight="1" outlineLevel="1" x14ac:dyDescent="0.25">
      <c r="A223" s="219"/>
      <c r="B223" s="221"/>
      <c r="C223" s="223"/>
      <c r="D223" s="221"/>
      <c r="E223" s="262"/>
      <c r="F223" s="221"/>
      <c r="G223" s="92" t="s">
        <v>15</v>
      </c>
      <c r="H223" s="106">
        <v>174532.8</v>
      </c>
      <c r="I223" s="169">
        <f>312.9+102144.9</f>
        <v>102457.79999999999</v>
      </c>
    </row>
    <row r="224" spans="1:11" ht="87.75" customHeight="1" outlineLevel="1" x14ac:dyDescent="0.25">
      <c r="A224" s="65"/>
      <c r="B224" s="64" t="s">
        <v>259</v>
      </c>
      <c r="C224" s="66" t="s">
        <v>174</v>
      </c>
      <c r="D224" s="64" t="s">
        <v>31</v>
      </c>
      <c r="E224" s="67">
        <v>44926</v>
      </c>
      <c r="F224" s="64"/>
      <c r="G224" s="89"/>
      <c r="H224" s="100"/>
      <c r="I224" s="173"/>
    </row>
    <row r="225" spans="1:11" ht="126.75" customHeight="1" outlineLevel="1" x14ac:dyDescent="0.25">
      <c r="A225" s="165"/>
      <c r="B225" s="75" t="s">
        <v>258</v>
      </c>
      <c r="C225" s="76" t="s">
        <v>35</v>
      </c>
      <c r="D225" s="75" t="s">
        <v>31</v>
      </c>
      <c r="E225" s="166" t="s">
        <v>34</v>
      </c>
      <c r="F225" s="75" t="s">
        <v>457</v>
      </c>
      <c r="G225" s="159"/>
      <c r="H225" s="161"/>
      <c r="I225" s="173"/>
    </row>
    <row r="226" spans="1:11" s="35" customFormat="1" ht="32.25" customHeight="1" outlineLevel="1" x14ac:dyDescent="0.25">
      <c r="A226" s="272" t="s">
        <v>157</v>
      </c>
      <c r="B226" s="201" t="s">
        <v>260</v>
      </c>
      <c r="C226" s="255"/>
      <c r="D226" s="230" t="s">
        <v>128</v>
      </c>
      <c r="E226" s="204"/>
      <c r="F226" s="204"/>
      <c r="G226" s="90" t="s">
        <v>84</v>
      </c>
      <c r="H226" s="100">
        <f>H227+H228</f>
        <v>9646.7999999999993</v>
      </c>
      <c r="I226" s="173">
        <f>I227+I228</f>
        <v>3608.7</v>
      </c>
      <c r="J226" s="126"/>
    </row>
    <row r="227" spans="1:11" s="35" customFormat="1" ht="36.75" customHeight="1" outlineLevel="1" x14ac:dyDescent="0.25">
      <c r="A227" s="205"/>
      <c r="B227" s="201"/>
      <c r="C227" s="255"/>
      <c r="D227" s="231"/>
      <c r="E227" s="205"/>
      <c r="F227" s="205"/>
      <c r="G227" s="89" t="s">
        <v>14</v>
      </c>
      <c r="H227" s="100">
        <v>4823.3999999999996</v>
      </c>
      <c r="I227" s="169">
        <v>1804.4</v>
      </c>
      <c r="J227" s="126"/>
    </row>
    <row r="228" spans="1:11" s="35" customFormat="1" ht="29.25" customHeight="1" outlineLevel="1" x14ac:dyDescent="0.25">
      <c r="A228" s="199"/>
      <c r="B228" s="201"/>
      <c r="C228" s="255"/>
      <c r="D228" s="232"/>
      <c r="E228" s="199"/>
      <c r="F228" s="199"/>
      <c r="G228" s="90" t="s">
        <v>15</v>
      </c>
      <c r="H228" s="100">
        <v>4823.3999999999996</v>
      </c>
      <c r="I228" s="169">
        <v>1804.3</v>
      </c>
      <c r="J228" s="126"/>
    </row>
    <row r="229" spans="1:11" s="35" customFormat="1" ht="81" customHeight="1" outlineLevel="1" x14ac:dyDescent="0.25">
      <c r="A229" s="21"/>
      <c r="B229" s="12" t="s">
        <v>261</v>
      </c>
      <c r="C229" s="11" t="s">
        <v>174</v>
      </c>
      <c r="D229" s="36" t="s">
        <v>128</v>
      </c>
      <c r="E229" s="7">
        <v>44926</v>
      </c>
      <c r="F229" s="28"/>
      <c r="G229" s="92"/>
      <c r="H229" s="106"/>
      <c r="I229" s="169"/>
      <c r="J229" s="126"/>
    </row>
    <row r="230" spans="1:11" s="35" customFormat="1" ht="149.25" customHeight="1" outlineLevel="1" x14ac:dyDescent="0.25">
      <c r="A230" s="6" t="s">
        <v>205</v>
      </c>
      <c r="B230" s="29" t="s">
        <v>262</v>
      </c>
      <c r="C230" s="25"/>
      <c r="D230" s="16" t="s">
        <v>128</v>
      </c>
      <c r="E230" s="24"/>
      <c r="F230" s="8"/>
      <c r="G230" s="89" t="s">
        <v>13</v>
      </c>
      <c r="H230" s="100">
        <v>170850.7</v>
      </c>
      <c r="I230" s="173">
        <v>121982</v>
      </c>
      <c r="J230" s="126"/>
    </row>
    <row r="231" spans="1:11" s="35" customFormat="1" ht="86.25" customHeight="1" outlineLevel="1" x14ac:dyDescent="0.25">
      <c r="A231" s="21"/>
      <c r="B231" s="16" t="s">
        <v>263</v>
      </c>
      <c r="C231" s="26" t="s">
        <v>174</v>
      </c>
      <c r="D231" s="16" t="s">
        <v>128</v>
      </c>
      <c r="E231" s="13">
        <v>44926</v>
      </c>
      <c r="F231" s="15"/>
      <c r="G231" s="89"/>
      <c r="H231" s="106"/>
      <c r="I231" s="169"/>
      <c r="J231" s="126"/>
    </row>
    <row r="232" spans="1:11" ht="74.25" customHeight="1" x14ac:dyDescent="0.25">
      <c r="A232" s="21" t="s">
        <v>59</v>
      </c>
      <c r="B232" s="16" t="s">
        <v>105</v>
      </c>
      <c r="C232" s="26" t="s">
        <v>19</v>
      </c>
      <c r="D232" s="98" t="s">
        <v>331</v>
      </c>
      <c r="E232" s="26" t="s">
        <v>19</v>
      </c>
      <c r="F232" s="26" t="s">
        <v>19</v>
      </c>
      <c r="G232" s="97"/>
      <c r="H232" s="101"/>
      <c r="I232" s="172"/>
    </row>
    <row r="233" spans="1:11" ht="15" outlineLevel="1" x14ac:dyDescent="0.25">
      <c r="A233" s="256" t="s">
        <v>60</v>
      </c>
      <c r="B233" s="200" t="s">
        <v>106</v>
      </c>
      <c r="C233" s="197"/>
      <c r="D233" s="200" t="s">
        <v>29</v>
      </c>
      <c r="E233" s="194"/>
      <c r="F233" s="195"/>
      <c r="G233" s="186"/>
      <c r="H233" s="215"/>
      <c r="I233" s="206"/>
    </row>
    <row r="234" spans="1:11" ht="15" outlineLevel="1" x14ac:dyDescent="0.25">
      <c r="A234" s="256"/>
      <c r="B234" s="200"/>
      <c r="C234" s="197"/>
      <c r="D234" s="200"/>
      <c r="E234" s="194"/>
      <c r="F234" s="195"/>
      <c r="G234" s="233"/>
      <c r="H234" s="215"/>
      <c r="I234" s="206"/>
    </row>
    <row r="235" spans="1:11" ht="32.25" customHeight="1" outlineLevel="1" x14ac:dyDescent="0.25">
      <c r="A235" s="256"/>
      <c r="B235" s="200"/>
      <c r="C235" s="197"/>
      <c r="D235" s="200"/>
      <c r="E235" s="194"/>
      <c r="F235" s="195"/>
      <c r="G235" s="233"/>
      <c r="H235" s="215"/>
      <c r="I235" s="206"/>
    </row>
    <row r="236" spans="1:11" ht="17.25" customHeight="1" outlineLevel="1" x14ac:dyDescent="0.25">
      <c r="A236" s="256"/>
      <c r="B236" s="200"/>
      <c r="C236" s="197"/>
      <c r="D236" s="200"/>
      <c r="E236" s="194"/>
      <c r="F236" s="195"/>
      <c r="G236" s="233"/>
      <c r="H236" s="215"/>
      <c r="I236" s="206"/>
    </row>
    <row r="237" spans="1:11" ht="22.5" customHeight="1" outlineLevel="1" x14ac:dyDescent="0.25">
      <c r="A237" s="256"/>
      <c r="B237" s="200"/>
      <c r="C237" s="197"/>
      <c r="D237" s="200"/>
      <c r="E237" s="194"/>
      <c r="F237" s="195"/>
      <c r="G237" s="187"/>
      <c r="H237" s="215"/>
      <c r="I237" s="206"/>
    </row>
    <row r="238" spans="1:11" ht="15" outlineLevel="1" x14ac:dyDescent="0.25">
      <c r="A238" s="256"/>
      <c r="B238" s="243" t="s">
        <v>206</v>
      </c>
      <c r="C238" s="192" t="s">
        <v>174</v>
      </c>
      <c r="D238" s="200" t="s">
        <v>29</v>
      </c>
      <c r="E238" s="204" t="s">
        <v>207</v>
      </c>
      <c r="F238" s="200"/>
      <c r="G238" s="186"/>
      <c r="H238" s="211"/>
      <c r="I238" s="207"/>
    </row>
    <row r="239" spans="1:11" ht="68.25" customHeight="1" outlineLevel="1" x14ac:dyDescent="0.25">
      <c r="A239" s="256"/>
      <c r="B239" s="203"/>
      <c r="C239" s="193"/>
      <c r="D239" s="200"/>
      <c r="E239" s="199"/>
      <c r="F239" s="200"/>
      <c r="G239" s="187"/>
      <c r="H239" s="214"/>
      <c r="I239" s="208"/>
    </row>
    <row r="240" spans="1:11" ht="16.5" customHeight="1" x14ac:dyDescent="0.25">
      <c r="A240" s="268" t="s">
        <v>61</v>
      </c>
      <c r="B240" s="230" t="s">
        <v>107</v>
      </c>
      <c r="C240" s="192" t="s">
        <v>19</v>
      </c>
      <c r="D240" s="265" t="s">
        <v>331</v>
      </c>
      <c r="E240" s="192" t="s">
        <v>19</v>
      </c>
      <c r="F240" s="192" t="s">
        <v>19</v>
      </c>
      <c r="G240" s="209" t="s">
        <v>84</v>
      </c>
      <c r="H240" s="228">
        <f>H242+H243+H244</f>
        <v>216595.4</v>
      </c>
      <c r="I240" s="207">
        <f>I242+I243+I244</f>
        <v>121319.4</v>
      </c>
      <c r="K240" s="33"/>
    </row>
    <row r="241" spans="1:11" ht="17.25" customHeight="1" x14ac:dyDescent="0.25">
      <c r="A241" s="282"/>
      <c r="B241" s="231"/>
      <c r="C241" s="263"/>
      <c r="D241" s="266"/>
      <c r="E241" s="263"/>
      <c r="F241" s="263"/>
      <c r="G241" s="210"/>
      <c r="H241" s="212"/>
      <c r="I241" s="208"/>
      <c r="K241" s="33"/>
    </row>
    <row r="242" spans="1:11" ht="17.25" customHeight="1" x14ac:dyDescent="0.25">
      <c r="A242" s="282"/>
      <c r="B242" s="231"/>
      <c r="C242" s="263"/>
      <c r="D242" s="266"/>
      <c r="E242" s="263"/>
      <c r="F242" s="263"/>
      <c r="G242" s="97" t="s">
        <v>13</v>
      </c>
      <c r="H242" s="101">
        <v>148327.20000000001</v>
      </c>
      <c r="I242" s="173">
        <v>82087.199999999997</v>
      </c>
      <c r="K242" s="33"/>
    </row>
    <row r="243" spans="1:11" ht="17.25" customHeight="1" x14ac:dyDescent="0.25">
      <c r="A243" s="282"/>
      <c r="B243" s="231"/>
      <c r="C243" s="263"/>
      <c r="D243" s="266"/>
      <c r="E243" s="263"/>
      <c r="F243" s="263"/>
      <c r="G243" s="97" t="s">
        <v>14</v>
      </c>
      <c r="H243" s="101">
        <f>H248</f>
        <v>57682.8</v>
      </c>
      <c r="I243" s="173">
        <v>31922.799999999999</v>
      </c>
      <c r="K243" s="33"/>
    </row>
    <row r="244" spans="1:11" ht="17.25" customHeight="1" x14ac:dyDescent="0.25">
      <c r="A244" s="269"/>
      <c r="B244" s="232"/>
      <c r="C244" s="193"/>
      <c r="D244" s="267"/>
      <c r="E244" s="193"/>
      <c r="F244" s="193"/>
      <c r="G244" s="97" t="s">
        <v>15</v>
      </c>
      <c r="H244" s="101">
        <v>10585.4</v>
      </c>
      <c r="I244" s="173">
        <f>1151.6+6157.8</f>
        <v>7309.4</v>
      </c>
      <c r="K244" s="33"/>
    </row>
    <row r="245" spans="1:11" ht="18" customHeight="1" outlineLevel="1" x14ac:dyDescent="0.25">
      <c r="A245" s="256" t="s">
        <v>62</v>
      </c>
      <c r="B245" s="200" t="s">
        <v>108</v>
      </c>
      <c r="C245" s="197"/>
      <c r="D245" s="200" t="s">
        <v>25</v>
      </c>
      <c r="E245" s="194"/>
      <c r="F245" s="190"/>
      <c r="G245" s="190" t="s">
        <v>84</v>
      </c>
      <c r="H245" s="211">
        <f>H247+H248+H249</f>
        <v>208090.9</v>
      </c>
      <c r="I245" s="207">
        <f>I247+I248+I249</f>
        <v>115161.60000000001</v>
      </c>
    </row>
    <row r="246" spans="1:11" ht="10.5" customHeight="1" outlineLevel="1" x14ac:dyDescent="0.25">
      <c r="A246" s="256"/>
      <c r="B246" s="200"/>
      <c r="C246" s="197"/>
      <c r="D246" s="200"/>
      <c r="E246" s="194"/>
      <c r="F246" s="196"/>
      <c r="G246" s="191"/>
      <c r="H246" s="212"/>
      <c r="I246" s="189"/>
    </row>
    <row r="247" spans="1:11" ht="21.75" customHeight="1" outlineLevel="1" x14ac:dyDescent="0.25">
      <c r="A247" s="256"/>
      <c r="B247" s="200"/>
      <c r="C247" s="197"/>
      <c r="D247" s="200"/>
      <c r="E247" s="194"/>
      <c r="F247" s="196"/>
      <c r="G247" s="90" t="s">
        <v>13</v>
      </c>
      <c r="H247" s="101">
        <v>148327.20000000001</v>
      </c>
      <c r="I247" s="173">
        <v>82087.199999999997</v>
      </c>
    </row>
    <row r="248" spans="1:11" ht="23.25" customHeight="1" outlineLevel="1" x14ac:dyDescent="0.25">
      <c r="A248" s="256"/>
      <c r="B248" s="200"/>
      <c r="C248" s="197"/>
      <c r="D248" s="200"/>
      <c r="E248" s="194"/>
      <c r="F248" s="196"/>
      <c r="G248" s="90" t="s">
        <v>14</v>
      </c>
      <c r="H248" s="100">
        <v>57682.8</v>
      </c>
      <c r="I248" s="173">
        <v>31922.799999999999</v>
      </c>
    </row>
    <row r="249" spans="1:11" ht="17.25" customHeight="1" outlineLevel="1" x14ac:dyDescent="0.25">
      <c r="A249" s="256"/>
      <c r="B249" s="200"/>
      <c r="C249" s="197"/>
      <c r="D249" s="200"/>
      <c r="E249" s="194"/>
      <c r="F249" s="191"/>
      <c r="G249" s="90" t="s">
        <v>15</v>
      </c>
      <c r="H249" s="100">
        <v>2080.9</v>
      </c>
      <c r="I249" s="173">
        <f>1151.6</f>
        <v>1151.5999999999999</v>
      </c>
    </row>
    <row r="250" spans="1:11" ht="15" customHeight="1" outlineLevel="1" x14ac:dyDescent="0.25">
      <c r="A250" s="256"/>
      <c r="B250" s="190" t="s">
        <v>208</v>
      </c>
      <c r="C250" s="192" t="s">
        <v>174</v>
      </c>
      <c r="D250" s="200" t="s">
        <v>25</v>
      </c>
      <c r="E250" s="204" t="s">
        <v>207</v>
      </c>
      <c r="F250" s="195"/>
      <c r="G250" s="186"/>
      <c r="H250" s="211"/>
      <c r="I250" s="207"/>
    </row>
    <row r="251" spans="1:11" ht="94.5" customHeight="1" outlineLevel="1" x14ac:dyDescent="0.25">
      <c r="A251" s="256"/>
      <c r="B251" s="191"/>
      <c r="C251" s="193"/>
      <c r="D251" s="200"/>
      <c r="E251" s="199"/>
      <c r="F251" s="195"/>
      <c r="G251" s="187"/>
      <c r="H251" s="214"/>
      <c r="I251" s="208"/>
    </row>
    <row r="252" spans="1:11" ht="97.5" customHeight="1" outlineLevel="1" x14ac:dyDescent="0.25">
      <c r="A252" s="21" t="s">
        <v>158</v>
      </c>
      <c r="B252" s="16" t="s">
        <v>109</v>
      </c>
      <c r="C252" s="20"/>
      <c r="D252" s="16" t="s">
        <v>25</v>
      </c>
      <c r="E252" s="14"/>
      <c r="F252" s="15"/>
      <c r="G252" s="90" t="s">
        <v>319</v>
      </c>
      <c r="H252" s="100">
        <v>8504.5</v>
      </c>
      <c r="I252" s="173">
        <v>6157.8</v>
      </c>
    </row>
    <row r="253" spans="1:11" ht="15" customHeight="1" outlineLevel="1" x14ac:dyDescent="0.25">
      <c r="A253" s="256"/>
      <c r="B253" s="190" t="s">
        <v>209</v>
      </c>
      <c r="C253" s="192" t="s">
        <v>174</v>
      </c>
      <c r="D253" s="200" t="s">
        <v>25</v>
      </c>
      <c r="E253" s="204" t="s">
        <v>207</v>
      </c>
      <c r="F253" s="195"/>
      <c r="G253" s="195"/>
      <c r="H253" s="229"/>
      <c r="I253" s="213"/>
    </row>
    <row r="254" spans="1:11" ht="83.25" customHeight="1" outlineLevel="1" x14ac:dyDescent="0.25">
      <c r="A254" s="256"/>
      <c r="B254" s="191"/>
      <c r="C254" s="193"/>
      <c r="D254" s="200"/>
      <c r="E254" s="199"/>
      <c r="F254" s="195"/>
      <c r="G254" s="195"/>
      <c r="H254" s="229"/>
      <c r="I254" s="213"/>
    </row>
    <row r="255" spans="1:11" ht="15.75" customHeight="1" x14ac:dyDescent="0.25">
      <c r="A255" s="204" t="s">
        <v>63</v>
      </c>
      <c r="B255" s="230" t="s">
        <v>110</v>
      </c>
      <c r="C255" s="192" t="s">
        <v>19</v>
      </c>
      <c r="D255" s="265" t="s">
        <v>331</v>
      </c>
      <c r="E255" s="192" t="s">
        <v>19</v>
      </c>
      <c r="F255" s="192" t="s">
        <v>19</v>
      </c>
      <c r="G255" s="209" t="s">
        <v>84</v>
      </c>
      <c r="H255" s="228">
        <v>61826</v>
      </c>
      <c r="I255" s="211">
        <f>I259+I260+I258</f>
        <v>83101.399999999994</v>
      </c>
      <c r="K255" s="33"/>
    </row>
    <row r="256" spans="1:11" ht="17.25" customHeight="1" x14ac:dyDescent="0.25">
      <c r="A256" s="205"/>
      <c r="B256" s="231"/>
      <c r="C256" s="263"/>
      <c r="D256" s="266"/>
      <c r="E256" s="263"/>
      <c r="F256" s="263"/>
      <c r="G256" s="311"/>
      <c r="H256" s="227"/>
      <c r="I256" s="315"/>
      <c r="K256" s="33"/>
    </row>
    <row r="257" spans="1:11" ht="15.75" customHeight="1" x14ac:dyDescent="0.25">
      <c r="A257" s="205"/>
      <c r="B257" s="231"/>
      <c r="C257" s="263"/>
      <c r="D257" s="266"/>
      <c r="E257" s="263"/>
      <c r="F257" s="263"/>
      <c r="G257" s="210"/>
      <c r="H257" s="212"/>
      <c r="I257" s="214"/>
      <c r="K257" s="33"/>
    </row>
    <row r="258" spans="1:11" ht="15.75" customHeight="1" x14ac:dyDescent="0.25">
      <c r="A258" s="205"/>
      <c r="B258" s="231"/>
      <c r="C258" s="263"/>
      <c r="D258" s="266"/>
      <c r="E258" s="263"/>
      <c r="F258" s="263"/>
      <c r="G258" s="163" t="s">
        <v>13</v>
      </c>
      <c r="H258" s="182"/>
      <c r="I258" s="180">
        <v>19440</v>
      </c>
      <c r="K258" s="33"/>
    </row>
    <row r="259" spans="1:11" ht="15.75" customHeight="1" x14ac:dyDescent="0.25">
      <c r="A259" s="205"/>
      <c r="B259" s="231"/>
      <c r="C259" s="263"/>
      <c r="D259" s="266"/>
      <c r="E259" s="263"/>
      <c r="F259" s="263"/>
      <c r="G259" s="91" t="s">
        <v>14</v>
      </c>
      <c r="H259" s="182">
        <v>24975.200000000001</v>
      </c>
      <c r="I259" s="180">
        <f>7560+25732+1717.4</f>
        <v>35009.4</v>
      </c>
      <c r="K259" s="33"/>
    </row>
    <row r="260" spans="1:11" ht="15.75" customHeight="1" x14ac:dyDescent="0.25">
      <c r="A260" s="199"/>
      <c r="B260" s="232"/>
      <c r="C260" s="193"/>
      <c r="D260" s="267"/>
      <c r="E260" s="193"/>
      <c r="F260" s="193"/>
      <c r="G260" s="91" t="s">
        <v>15</v>
      </c>
      <c r="H260" s="182">
        <v>36850.800000000003</v>
      </c>
      <c r="I260" s="180">
        <f>551+432.6+2159.1+25509.3</f>
        <v>28652</v>
      </c>
      <c r="K260" s="33"/>
    </row>
    <row r="261" spans="1:11" ht="21" customHeight="1" outlineLevel="1" x14ac:dyDescent="0.25">
      <c r="A261" s="204" t="s">
        <v>64</v>
      </c>
      <c r="B261" s="230" t="s">
        <v>111</v>
      </c>
      <c r="C261" s="192"/>
      <c r="D261" s="230" t="s">
        <v>25</v>
      </c>
      <c r="E261" s="192"/>
      <c r="F261" s="230"/>
      <c r="G261" s="97" t="s">
        <v>84</v>
      </c>
      <c r="H261" s="183">
        <f>H264+H263+H262</f>
        <v>48489.600000000006</v>
      </c>
      <c r="I261" s="183">
        <f>I264+I263+I262</f>
        <v>48440.7</v>
      </c>
    </row>
    <row r="262" spans="1:11" ht="21" customHeight="1" outlineLevel="1" x14ac:dyDescent="0.25">
      <c r="A262" s="205"/>
      <c r="B262" s="231"/>
      <c r="C262" s="263"/>
      <c r="D262" s="231"/>
      <c r="E262" s="263"/>
      <c r="F262" s="231"/>
      <c r="G262" s="164" t="s">
        <v>13</v>
      </c>
      <c r="H262" s="183"/>
      <c r="I262" s="183">
        <v>19440</v>
      </c>
    </row>
    <row r="263" spans="1:11" ht="20.25" customHeight="1" outlineLevel="1" x14ac:dyDescent="0.25">
      <c r="A263" s="205"/>
      <c r="B263" s="231"/>
      <c r="C263" s="263"/>
      <c r="D263" s="231"/>
      <c r="E263" s="263"/>
      <c r="F263" s="231"/>
      <c r="G263" s="97" t="s">
        <v>14</v>
      </c>
      <c r="H263" s="183">
        <v>18673.900000000001</v>
      </c>
      <c r="I263" s="183">
        <f>7560+25732-I274</f>
        <v>26990.7</v>
      </c>
    </row>
    <row r="264" spans="1:11" ht="60" customHeight="1" outlineLevel="1" x14ac:dyDescent="0.25">
      <c r="A264" s="199"/>
      <c r="B264" s="232"/>
      <c r="C264" s="193"/>
      <c r="D264" s="232"/>
      <c r="E264" s="193"/>
      <c r="F264" s="232"/>
      <c r="G264" s="90" t="s">
        <v>15</v>
      </c>
      <c r="H264" s="183">
        <v>29815.7</v>
      </c>
      <c r="I264" s="183">
        <f>551+2159.1-I275</f>
        <v>2010</v>
      </c>
    </row>
    <row r="265" spans="1:11" ht="15" customHeight="1" outlineLevel="1" x14ac:dyDescent="0.25">
      <c r="A265" s="256"/>
      <c r="B265" s="190" t="s">
        <v>264</v>
      </c>
      <c r="C265" s="192" t="s">
        <v>174</v>
      </c>
      <c r="D265" s="200" t="s">
        <v>138</v>
      </c>
      <c r="E265" s="204" t="s">
        <v>210</v>
      </c>
      <c r="F265" s="190"/>
      <c r="G265" s="186"/>
      <c r="H265" s="211"/>
      <c r="I265" s="207"/>
    </row>
    <row r="266" spans="1:11" ht="72" customHeight="1" outlineLevel="1" x14ac:dyDescent="0.25">
      <c r="A266" s="256"/>
      <c r="B266" s="191"/>
      <c r="C266" s="193"/>
      <c r="D266" s="200"/>
      <c r="E266" s="199"/>
      <c r="F266" s="191"/>
      <c r="G266" s="187"/>
      <c r="H266" s="214"/>
      <c r="I266" s="208"/>
    </row>
    <row r="267" spans="1:11" ht="15" customHeight="1" outlineLevel="1" x14ac:dyDescent="0.25">
      <c r="A267" s="256"/>
      <c r="B267" s="243" t="s">
        <v>265</v>
      </c>
      <c r="C267" s="192" t="s">
        <v>174</v>
      </c>
      <c r="D267" s="200" t="s">
        <v>139</v>
      </c>
      <c r="E267" s="204" t="s">
        <v>210</v>
      </c>
      <c r="F267" s="200"/>
      <c r="G267" s="186"/>
      <c r="H267" s="211"/>
      <c r="I267" s="207"/>
    </row>
    <row r="268" spans="1:11" ht="134.25" customHeight="1" outlineLevel="1" x14ac:dyDescent="0.25">
      <c r="A268" s="256"/>
      <c r="B268" s="203"/>
      <c r="C268" s="193"/>
      <c r="D268" s="200"/>
      <c r="E268" s="199"/>
      <c r="F268" s="200"/>
      <c r="G268" s="187"/>
      <c r="H268" s="214"/>
      <c r="I268" s="208"/>
    </row>
    <row r="269" spans="1:11" ht="15.75" customHeight="1" outlineLevel="1" x14ac:dyDescent="0.25">
      <c r="A269" s="204" t="s">
        <v>159</v>
      </c>
      <c r="B269" s="230" t="s">
        <v>112</v>
      </c>
      <c r="C269" s="245"/>
      <c r="D269" s="230" t="s">
        <v>29</v>
      </c>
      <c r="E269" s="204"/>
      <c r="F269" s="237"/>
      <c r="G269" s="195" t="s">
        <v>84</v>
      </c>
      <c r="H269" s="229">
        <f>H274+H275</f>
        <v>7001.4000000000005</v>
      </c>
      <c r="I269" s="213">
        <f>I274+I275</f>
        <v>7001.4000000000005</v>
      </c>
    </row>
    <row r="270" spans="1:11" ht="6" customHeight="1" outlineLevel="1" x14ac:dyDescent="0.25">
      <c r="A270" s="205"/>
      <c r="B270" s="231"/>
      <c r="C270" s="264"/>
      <c r="D270" s="231"/>
      <c r="E270" s="205"/>
      <c r="F270" s="238"/>
      <c r="G270" s="195"/>
      <c r="H270" s="229"/>
      <c r="I270" s="213"/>
    </row>
    <row r="271" spans="1:11" ht="5.25" customHeight="1" outlineLevel="1" x14ac:dyDescent="0.25">
      <c r="A271" s="205"/>
      <c r="B271" s="231"/>
      <c r="C271" s="264"/>
      <c r="D271" s="231"/>
      <c r="E271" s="205"/>
      <c r="F271" s="238"/>
      <c r="G271" s="195"/>
      <c r="H271" s="229"/>
      <c r="I271" s="213"/>
    </row>
    <row r="272" spans="1:11" ht="3.75" customHeight="1" outlineLevel="1" x14ac:dyDescent="0.25">
      <c r="A272" s="205"/>
      <c r="B272" s="231"/>
      <c r="C272" s="264"/>
      <c r="D272" s="231"/>
      <c r="E272" s="205"/>
      <c r="F272" s="238"/>
      <c r="G272" s="195"/>
      <c r="H272" s="229"/>
      <c r="I272" s="213"/>
    </row>
    <row r="273" spans="1:9" ht="9.75" customHeight="1" outlineLevel="1" x14ac:dyDescent="0.25">
      <c r="A273" s="205"/>
      <c r="B273" s="231"/>
      <c r="C273" s="264"/>
      <c r="D273" s="231"/>
      <c r="E273" s="205"/>
      <c r="F273" s="238"/>
      <c r="G273" s="195"/>
      <c r="H273" s="229"/>
      <c r="I273" s="213"/>
    </row>
    <row r="274" spans="1:9" ht="19.5" customHeight="1" outlineLevel="1" x14ac:dyDescent="0.25">
      <c r="A274" s="205"/>
      <c r="B274" s="231"/>
      <c r="C274" s="264"/>
      <c r="D274" s="231"/>
      <c r="E274" s="205"/>
      <c r="F274" s="238"/>
      <c r="G274" s="87" t="s">
        <v>14</v>
      </c>
      <c r="H274" s="102">
        <v>6301.3</v>
      </c>
      <c r="I274" s="173">
        <v>6301.3</v>
      </c>
    </row>
    <row r="275" spans="1:9" ht="40.5" customHeight="1" outlineLevel="1" x14ac:dyDescent="0.25">
      <c r="A275" s="199"/>
      <c r="B275" s="232"/>
      <c r="C275" s="246"/>
      <c r="D275" s="232"/>
      <c r="E275" s="199"/>
      <c r="F275" s="239"/>
      <c r="G275" s="86" t="s">
        <v>15</v>
      </c>
      <c r="H275" s="102">
        <v>700.1</v>
      </c>
      <c r="I275" s="173">
        <v>700.1</v>
      </c>
    </row>
    <row r="276" spans="1:9" ht="15" customHeight="1" outlineLevel="1" x14ac:dyDescent="0.25">
      <c r="A276" s="256"/>
      <c r="B276" s="190" t="s">
        <v>266</v>
      </c>
      <c r="C276" s="192" t="s">
        <v>174</v>
      </c>
      <c r="D276" s="200" t="s">
        <v>29</v>
      </c>
      <c r="E276" s="204" t="s">
        <v>207</v>
      </c>
      <c r="F276" s="310"/>
      <c r="G276" s="186"/>
      <c r="H276" s="211"/>
      <c r="I276" s="207"/>
    </row>
    <row r="277" spans="1:9" ht="87.75" customHeight="1" outlineLevel="1" x14ac:dyDescent="0.25">
      <c r="A277" s="256"/>
      <c r="B277" s="191"/>
      <c r="C277" s="193"/>
      <c r="D277" s="200"/>
      <c r="E277" s="199"/>
      <c r="F277" s="191"/>
      <c r="G277" s="187"/>
      <c r="H277" s="214"/>
      <c r="I277" s="208"/>
    </row>
    <row r="278" spans="1:9" ht="100.5" customHeight="1" outlineLevel="1" x14ac:dyDescent="0.25">
      <c r="A278" s="59" t="s">
        <v>301</v>
      </c>
      <c r="B278" s="61" t="s">
        <v>211</v>
      </c>
      <c r="C278" s="60"/>
      <c r="D278" s="61" t="s">
        <v>29</v>
      </c>
      <c r="E278" s="59"/>
      <c r="F278" s="61"/>
      <c r="G278" s="90" t="s">
        <v>319</v>
      </c>
      <c r="H278" s="100">
        <v>6335</v>
      </c>
      <c r="I278" s="173">
        <v>4750.5</v>
      </c>
    </row>
    <row r="279" spans="1:9" ht="15" customHeight="1" outlineLevel="1" x14ac:dyDescent="0.25">
      <c r="A279" s="256"/>
      <c r="B279" s="190" t="s">
        <v>267</v>
      </c>
      <c r="C279" s="192" t="s">
        <v>174</v>
      </c>
      <c r="D279" s="200" t="s">
        <v>29</v>
      </c>
      <c r="E279" s="204" t="s">
        <v>207</v>
      </c>
      <c r="F279" s="190"/>
      <c r="G279" s="186"/>
      <c r="H279" s="211"/>
      <c r="I279" s="207"/>
    </row>
    <row r="280" spans="1:9" ht="87" customHeight="1" outlineLevel="1" x14ac:dyDescent="0.25">
      <c r="A280" s="256"/>
      <c r="B280" s="191"/>
      <c r="C280" s="193"/>
      <c r="D280" s="200"/>
      <c r="E280" s="199"/>
      <c r="F280" s="191"/>
      <c r="G280" s="187"/>
      <c r="H280" s="214"/>
      <c r="I280" s="208"/>
    </row>
    <row r="281" spans="1:9" ht="15" outlineLevel="1" x14ac:dyDescent="0.25">
      <c r="A281" s="256" t="s">
        <v>160</v>
      </c>
      <c r="B281" s="200" t="s">
        <v>113</v>
      </c>
      <c r="C281" s="197"/>
      <c r="D281" s="200" t="s">
        <v>29</v>
      </c>
      <c r="E281" s="194"/>
      <c r="F281" s="195"/>
      <c r="G281" s="186"/>
      <c r="H281" s="215"/>
      <c r="I281" s="206"/>
    </row>
    <row r="282" spans="1:9" ht="15" outlineLevel="1" x14ac:dyDescent="0.25">
      <c r="A282" s="256"/>
      <c r="B282" s="200"/>
      <c r="C282" s="197"/>
      <c r="D282" s="200"/>
      <c r="E282" s="194"/>
      <c r="F282" s="195"/>
      <c r="G282" s="233"/>
      <c r="H282" s="215"/>
      <c r="I282" s="206"/>
    </row>
    <row r="283" spans="1:9" ht="15" outlineLevel="1" x14ac:dyDescent="0.25">
      <c r="A283" s="256"/>
      <c r="B283" s="200"/>
      <c r="C283" s="197"/>
      <c r="D283" s="200"/>
      <c r="E283" s="194"/>
      <c r="F283" s="195"/>
      <c r="G283" s="233"/>
      <c r="H283" s="215"/>
      <c r="I283" s="206"/>
    </row>
    <row r="284" spans="1:9" ht="15" outlineLevel="1" x14ac:dyDescent="0.25">
      <c r="A284" s="256"/>
      <c r="B284" s="200"/>
      <c r="C284" s="197"/>
      <c r="D284" s="200"/>
      <c r="E284" s="194"/>
      <c r="F284" s="195"/>
      <c r="G284" s="233"/>
      <c r="H284" s="215"/>
      <c r="I284" s="206"/>
    </row>
    <row r="285" spans="1:9" ht="40.5" customHeight="1" outlineLevel="1" x14ac:dyDescent="0.25">
      <c r="A285" s="256"/>
      <c r="B285" s="200"/>
      <c r="C285" s="197"/>
      <c r="D285" s="200"/>
      <c r="E285" s="194"/>
      <c r="F285" s="195"/>
      <c r="G285" s="187"/>
      <c r="H285" s="215"/>
      <c r="I285" s="206"/>
    </row>
    <row r="286" spans="1:9" ht="15" customHeight="1" outlineLevel="1" x14ac:dyDescent="0.25">
      <c r="A286" s="256"/>
      <c r="B286" s="190" t="s">
        <v>212</v>
      </c>
      <c r="C286" s="192" t="s">
        <v>174</v>
      </c>
      <c r="D286" s="200" t="s">
        <v>29</v>
      </c>
      <c r="E286" s="198">
        <v>44834</v>
      </c>
      <c r="F286" s="200"/>
      <c r="G286" s="186"/>
      <c r="H286" s="211"/>
      <c r="I286" s="207"/>
    </row>
    <row r="287" spans="1:9" ht="85.5" customHeight="1" outlineLevel="1" x14ac:dyDescent="0.25">
      <c r="A287" s="256"/>
      <c r="B287" s="191"/>
      <c r="C287" s="193"/>
      <c r="D287" s="200"/>
      <c r="E287" s="199"/>
      <c r="F287" s="200"/>
      <c r="G287" s="187"/>
      <c r="H287" s="214"/>
      <c r="I287" s="208"/>
    </row>
    <row r="288" spans="1:9" ht="18.75" customHeight="1" outlineLevel="1" x14ac:dyDescent="0.25">
      <c r="A288" s="268" t="s">
        <v>161</v>
      </c>
      <c r="B288" s="190" t="s">
        <v>169</v>
      </c>
      <c r="C288" s="192"/>
      <c r="D288" s="190" t="s">
        <v>140</v>
      </c>
      <c r="E288" s="204"/>
      <c r="F288" s="190"/>
      <c r="G288" s="190"/>
      <c r="H288" s="211"/>
      <c r="I288" s="207"/>
    </row>
    <row r="289" spans="1:9" ht="27" customHeight="1" outlineLevel="1" x14ac:dyDescent="0.25">
      <c r="A289" s="282"/>
      <c r="B289" s="196"/>
      <c r="C289" s="263"/>
      <c r="D289" s="196"/>
      <c r="E289" s="205"/>
      <c r="F289" s="196"/>
      <c r="G289" s="312"/>
      <c r="H289" s="313"/>
      <c r="I289" s="316"/>
    </row>
    <row r="290" spans="1:9" ht="53.25" customHeight="1" outlineLevel="1" x14ac:dyDescent="0.25">
      <c r="A290" s="269"/>
      <c r="B290" s="191"/>
      <c r="C290" s="193"/>
      <c r="D290" s="191"/>
      <c r="E290" s="199"/>
      <c r="F290" s="191"/>
      <c r="G290" s="303"/>
      <c r="H290" s="314"/>
      <c r="I290" s="317"/>
    </row>
    <row r="291" spans="1:9" ht="106.5" customHeight="1" outlineLevel="1" x14ac:dyDescent="0.25">
      <c r="A291" s="9"/>
      <c r="B291" s="12" t="s">
        <v>268</v>
      </c>
      <c r="C291" s="11" t="s">
        <v>174</v>
      </c>
      <c r="D291" s="12" t="s">
        <v>140</v>
      </c>
      <c r="E291" s="7">
        <v>44926</v>
      </c>
      <c r="F291" s="12"/>
      <c r="G291" s="90"/>
      <c r="H291" s="183"/>
      <c r="I291" s="180"/>
    </row>
    <row r="292" spans="1:9" ht="30" customHeight="1" outlineLevel="1" x14ac:dyDescent="0.25">
      <c r="A292" s="204" t="s">
        <v>162</v>
      </c>
      <c r="B292" s="230" t="s">
        <v>269</v>
      </c>
      <c r="C292" s="192"/>
      <c r="D292" s="230" t="s">
        <v>141</v>
      </c>
      <c r="E292" s="198"/>
      <c r="F292" s="198"/>
      <c r="G292" s="90" t="s">
        <v>464</v>
      </c>
      <c r="H292" s="183"/>
      <c r="I292" s="180">
        <f>I293+I294</f>
        <v>2150</v>
      </c>
    </row>
    <row r="293" spans="1:9" ht="30" customHeight="1" outlineLevel="1" x14ac:dyDescent="0.25">
      <c r="A293" s="205"/>
      <c r="B293" s="231"/>
      <c r="C293" s="263"/>
      <c r="D293" s="231"/>
      <c r="E293" s="240"/>
      <c r="F293" s="240"/>
      <c r="G293" s="162" t="s">
        <v>14</v>
      </c>
      <c r="H293" s="183"/>
      <c r="I293" s="180">
        <v>1717.4</v>
      </c>
    </row>
    <row r="294" spans="1:9" ht="38.25" customHeight="1" outlineLevel="1" x14ac:dyDescent="0.25">
      <c r="A294" s="199"/>
      <c r="B294" s="232"/>
      <c r="C294" s="193"/>
      <c r="D294" s="232"/>
      <c r="E294" s="241"/>
      <c r="F294" s="241"/>
      <c r="G294" s="162" t="s">
        <v>15</v>
      </c>
      <c r="H294" s="183"/>
      <c r="I294" s="180">
        <v>432.6</v>
      </c>
    </row>
    <row r="295" spans="1:9" ht="100.5" customHeight="1" outlineLevel="1" x14ac:dyDescent="0.25">
      <c r="A295" s="56"/>
      <c r="B295" s="57" t="s">
        <v>270</v>
      </c>
      <c r="C295" s="11" t="s">
        <v>174</v>
      </c>
      <c r="D295" s="12" t="s">
        <v>128</v>
      </c>
      <c r="E295" s="7">
        <v>44926</v>
      </c>
      <c r="F295" s="12"/>
      <c r="G295" s="90"/>
      <c r="H295" s="183"/>
      <c r="I295" s="180"/>
    </row>
    <row r="296" spans="1:9" ht="65.25" customHeight="1" outlineLevel="1" x14ac:dyDescent="0.25">
      <c r="A296" s="9"/>
      <c r="B296" s="12" t="s">
        <v>271</v>
      </c>
      <c r="C296" s="11" t="s">
        <v>174</v>
      </c>
      <c r="D296" s="12" t="s">
        <v>142</v>
      </c>
      <c r="E296" s="7">
        <v>44926</v>
      </c>
      <c r="F296" s="12"/>
      <c r="G296" s="90"/>
      <c r="H296" s="100"/>
      <c r="I296" s="169"/>
    </row>
    <row r="297" spans="1:9" ht="79.5" customHeight="1" x14ac:dyDescent="0.25">
      <c r="A297" s="83" t="s">
        <v>65</v>
      </c>
      <c r="B297" s="85" t="s">
        <v>114</v>
      </c>
      <c r="C297" s="82" t="s">
        <v>19</v>
      </c>
      <c r="D297" s="167" t="s">
        <v>332</v>
      </c>
      <c r="E297" s="82" t="s">
        <v>19</v>
      </c>
      <c r="F297" s="82" t="s">
        <v>19</v>
      </c>
      <c r="G297" s="115"/>
      <c r="H297" s="103"/>
      <c r="I297" s="170"/>
    </row>
    <row r="298" spans="1:9" ht="39" customHeight="1" outlineLevel="1" x14ac:dyDescent="0.25">
      <c r="A298" s="256" t="s">
        <v>66</v>
      </c>
      <c r="B298" s="308" t="s">
        <v>170</v>
      </c>
      <c r="C298" s="197"/>
      <c r="D298" s="200" t="s">
        <v>30</v>
      </c>
      <c r="E298" s="194"/>
      <c r="F298" s="195"/>
      <c r="G298" s="186"/>
      <c r="H298" s="215"/>
      <c r="I298" s="170"/>
    </row>
    <row r="299" spans="1:9" ht="15" customHeight="1" outlineLevel="1" x14ac:dyDescent="0.25">
      <c r="A299" s="256"/>
      <c r="B299" s="200"/>
      <c r="C299" s="197"/>
      <c r="D299" s="200"/>
      <c r="E299" s="194"/>
      <c r="F299" s="195"/>
      <c r="G299" s="233"/>
      <c r="H299" s="215"/>
      <c r="I299" s="175"/>
    </row>
    <row r="300" spans="1:9" ht="31.5" customHeight="1" outlineLevel="1" x14ac:dyDescent="0.25">
      <c r="A300" s="256"/>
      <c r="B300" s="200"/>
      <c r="C300" s="197"/>
      <c r="D300" s="200"/>
      <c r="E300" s="194"/>
      <c r="F300" s="195"/>
      <c r="G300" s="233"/>
      <c r="H300" s="215"/>
      <c r="I300" s="175"/>
    </row>
    <row r="301" spans="1:9" ht="6.75" customHeight="1" outlineLevel="1" x14ac:dyDescent="0.25">
      <c r="A301" s="256"/>
      <c r="B301" s="200"/>
      <c r="C301" s="197"/>
      <c r="D301" s="200"/>
      <c r="E301" s="194"/>
      <c r="F301" s="195"/>
      <c r="G301" s="233"/>
      <c r="H301" s="215"/>
      <c r="I301" s="175"/>
    </row>
    <row r="302" spans="1:9" ht="44.25" customHeight="1" outlineLevel="1" x14ac:dyDescent="0.25">
      <c r="A302" s="256"/>
      <c r="B302" s="200"/>
      <c r="C302" s="197"/>
      <c r="D302" s="200"/>
      <c r="E302" s="194"/>
      <c r="F302" s="195"/>
      <c r="G302" s="187"/>
      <c r="H302" s="215"/>
      <c r="I302" s="171"/>
    </row>
    <row r="303" spans="1:9" ht="15" outlineLevel="1" x14ac:dyDescent="0.25">
      <c r="A303" s="256"/>
      <c r="B303" s="190" t="s">
        <v>272</v>
      </c>
      <c r="C303" s="192" t="s">
        <v>174</v>
      </c>
      <c r="D303" s="200" t="s">
        <v>30</v>
      </c>
      <c r="E303" s="198">
        <v>44926</v>
      </c>
      <c r="F303" s="195"/>
      <c r="G303" s="186"/>
      <c r="H303" s="211"/>
      <c r="I303" s="207"/>
    </row>
    <row r="304" spans="1:9" ht="75.75" customHeight="1" outlineLevel="1" x14ac:dyDescent="0.25">
      <c r="A304" s="256"/>
      <c r="B304" s="191"/>
      <c r="C304" s="193"/>
      <c r="D304" s="200"/>
      <c r="E304" s="199"/>
      <c r="F304" s="195"/>
      <c r="G304" s="187"/>
      <c r="H304" s="214"/>
      <c r="I304" s="208"/>
    </row>
    <row r="305" spans="1:11" ht="87.75" customHeight="1" x14ac:dyDescent="0.25">
      <c r="A305" s="21" t="s">
        <v>67</v>
      </c>
      <c r="B305" s="16" t="s">
        <v>115</v>
      </c>
      <c r="C305" s="26" t="s">
        <v>19</v>
      </c>
      <c r="D305" s="98" t="s">
        <v>332</v>
      </c>
      <c r="E305" s="26" t="s">
        <v>19</v>
      </c>
      <c r="F305" s="26" t="s">
        <v>19</v>
      </c>
      <c r="G305" s="97"/>
      <c r="H305" s="101"/>
      <c r="I305" s="172"/>
    </row>
    <row r="306" spans="1:11" ht="12" customHeight="1" outlineLevel="1" x14ac:dyDescent="0.25">
      <c r="A306" s="256" t="s">
        <v>68</v>
      </c>
      <c r="B306" s="200" t="s">
        <v>116</v>
      </c>
      <c r="C306" s="197"/>
      <c r="D306" s="200" t="s">
        <v>30</v>
      </c>
      <c r="E306" s="194"/>
      <c r="F306" s="195"/>
      <c r="G306" s="186"/>
      <c r="H306" s="215"/>
      <c r="I306" s="206"/>
    </row>
    <row r="307" spans="1:11" ht="12" customHeight="1" outlineLevel="1" x14ac:dyDescent="0.25">
      <c r="A307" s="256"/>
      <c r="B307" s="200"/>
      <c r="C307" s="197"/>
      <c r="D307" s="200"/>
      <c r="E307" s="194"/>
      <c r="F307" s="195"/>
      <c r="G307" s="233"/>
      <c r="H307" s="215"/>
      <c r="I307" s="206"/>
    </row>
    <row r="308" spans="1:11" ht="12" customHeight="1" outlineLevel="1" x14ac:dyDescent="0.25">
      <c r="A308" s="256"/>
      <c r="B308" s="200"/>
      <c r="C308" s="197"/>
      <c r="D308" s="200"/>
      <c r="E308" s="194"/>
      <c r="F308" s="195"/>
      <c r="G308" s="233"/>
      <c r="H308" s="215"/>
      <c r="I308" s="206"/>
    </row>
    <row r="309" spans="1:11" ht="12" customHeight="1" outlineLevel="1" x14ac:dyDescent="0.25">
      <c r="A309" s="256"/>
      <c r="B309" s="200"/>
      <c r="C309" s="197"/>
      <c r="D309" s="200"/>
      <c r="E309" s="194"/>
      <c r="F309" s="195"/>
      <c r="G309" s="233"/>
      <c r="H309" s="215"/>
      <c r="I309" s="206"/>
    </row>
    <row r="310" spans="1:11" ht="34.5" customHeight="1" outlineLevel="1" x14ac:dyDescent="0.25">
      <c r="A310" s="256"/>
      <c r="B310" s="200"/>
      <c r="C310" s="197"/>
      <c r="D310" s="200"/>
      <c r="E310" s="194"/>
      <c r="F310" s="195"/>
      <c r="G310" s="187"/>
      <c r="H310" s="215"/>
      <c r="I310" s="206"/>
    </row>
    <row r="311" spans="1:11" ht="15" outlineLevel="1" x14ac:dyDescent="0.25">
      <c r="A311" s="256"/>
      <c r="B311" s="190" t="s">
        <v>273</v>
      </c>
      <c r="C311" s="192" t="s">
        <v>174</v>
      </c>
      <c r="D311" s="200" t="s">
        <v>30</v>
      </c>
      <c r="E311" s="198">
        <v>44926</v>
      </c>
      <c r="F311" s="195"/>
      <c r="G311" s="186"/>
      <c r="H311" s="211"/>
      <c r="I311" s="207"/>
    </row>
    <row r="312" spans="1:11" ht="69" customHeight="1" outlineLevel="1" x14ac:dyDescent="0.25">
      <c r="A312" s="256"/>
      <c r="B312" s="191"/>
      <c r="C312" s="193"/>
      <c r="D312" s="200"/>
      <c r="E312" s="199"/>
      <c r="F312" s="195"/>
      <c r="G312" s="187"/>
      <c r="H312" s="214"/>
      <c r="I312" s="208"/>
    </row>
    <row r="313" spans="1:11" ht="30.75" customHeight="1" x14ac:dyDescent="0.25">
      <c r="A313" s="204" t="s">
        <v>69</v>
      </c>
      <c r="B313" s="275" t="s">
        <v>274</v>
      </c>
      <c r="C313" s="192" t="s">
        <v>19</v>
      </c>
      <c r="D313" s="265" t="s">
        <v>333</v>
      </c>
      <c r="E313" s="192" t="s">
        <v>19</v>
      </c>
      <c r="F313" s="192" t="s">
        <v>19</v>
      </c>
      <c r="G313" s="322" t="s">
        <v>84</v>
      </c>
      <c r="H313" s="229">
        <f>H316+H317</f>
        <v>21830</v>
      </c>
      <c r="I313" s="215">
        <f>I316+I317</f>
        <v>39585.599999999999</v>
      </c>
      <c r="K313" s="33"/>
    </row>
    <row r="314" spans="1:11" ht="26.25" customHeight="1" x14ac:dyDescent="0.25">
      <c r="A314" s="205"/>
      <c r="B314" s="289"/>
      <c r="C314" s="263"/>
      <c r="D314" s="266"/>
      <c r="E314" s="263"/>
      <c r="F314" s="263"/>
      <c r="G314" s="322"/>
      <c r="H314" s="229"/>
      <c r="I314" s="215"/>
      <c r="K314" s="33"/>
    </row>
    <row r="315" spans="1:11" ht="37.5" customHeight="1" x14ac:dyDescent="0.25">
      <c r="A315" s="205"/>
      <c r="B315" s="289"/>
      <c r="C315" s="263"/>
      <c r="D315" s="266"/>
      <c r="E315" s="263"/>
      <c r="F315" s="263"/>
      <c r="G315" s="322"/>
      <c r="H315" s="229"/>
      <c r="I315" s="215"/>
      <c r="K315" s="33"/>
    </row>
    <row r="316" spans="1:11" ht="22.5" customHeight="1" x14ac:dyDescent="0.25">
      <c r="A316" s="205"/>
      <c r="B316" s="289"/>
      <c r="C316" s="263"/>
      <c r="D316" s="266"/>
      <c r="E316" s="263"/>
      <c r="F316" s="263"/>
      <c r="G316" s="97" t="s">
        <v>14</v>
      </c>
      <c r="H316" s="181"/>
      <c r="I316" s="181"/>
      <c r="K316" s="33"/>
    </row>
    <row r="317" spans="1:11" ht="23.25" customHeight="1" x14ac:dyDescent="0.25">
      <c r="A317" s="199"/>
      <c r="B317" s="290"/>
      <c r="C317" s="193"/>
      <c r="D317" s="267"/>
      <c r="E317" s="193"/>
      <c r="F317" s="193"/>
      <c r="G317" s="97" t="s">
        <v>15</v>
      </c>
      <c r="H317" s="181">
        <v>21830</v>
      </c>
      <c r="I317" s="181">
        <v>39585.599999999999</v>
      </c>
      <c r="K317" s="33"/>
    </row>
    <row r="318" spans="1:11" ht="30.75" customHeight="1" outlineLevel="1" x14ac:dyDescent="0.25">
      <c r="A318" s="256" t="s">
        <v>70</v>
      </c>
      <c r="B318" s="274" t="s">
        <v>213</v>
      </c>
      <c r="C318" s="197"/>
      <c r="D318" s="200" t="s">
        <v>214</v>
      </c>
      <c r="E318" s="194"/>
      <c r="F318" s="200"/>
      <c r="G318" s="190" t="s">
        <v>319</v>
      </c>
      <c r="H318" s="211">
        <v>5530</v>
      </c>
      <c r="I318" s="211">
        <v>7030</v>
      </c>
    </row>
    <row r="319" spans="1:11" ht="84" customHeight="1" outlineLevel="1" x14ac:dyDescent="0.25">
      <c r="A319" s="256"/>
      <c r="B319" s="244"/>
      <c r="C319" s="197"/>
      <c r="D319" s="200"/>
      <c r="E319" s="194"/>
      <c r="F319" s="200"/>
      <c r="G319" s="191"/>
      <c r="H319" s="212"/>
      <c r="I319" s="212"/>
    </row>
    <row r="320" spans="1:11" ht="15" outlineLevel="1" x14ac:dyDescent="0.25">
      <c r="A320" s="256"/>
      <c r="B320" s="202" t="s">
        <v>275</v>
      </c>
      <c r="C320" s="192" t="s">
        <v>174</v>
      </c>
      <c r="D320" s="200" t="s">
        <v>215</v>
      </c>
      <c r="E320" s="198">
        <v>44926</v>
      </c>
      <c r="F320" s="200"/>
      <c r="G320" s="186"/>
      <c r="H320" s="211"/>
      <c r="I320" s="211"/>
    </row>
    <row r="321" spans="1:14" ht="110.25" customHeight="1" outlineLevel="1" x14ac:dyDescent="0.25">
      <c r="A321" s="256"/>
      <c r="B321" s="203"/>
      <c r="C321" s="193"/>
      <c r="D321" s="200"/>
      <c r="E321" s="199"/>
      <c r="F321" s="200"/>
      <c r="G321" s="187"/>
      <c r="H321" s="214"/>
      <c r="I321" s="214"/>
      <c r="N321" s="125"/>
    </row>
    <row r="322" spans="1:14" s="35" customFormat="1" ht="47.25" customHeight="1" outlineLevel="1" x14ac:dyDescent="0.25">
      <c r="A322" s="272" t="s">
        <v>163</v>
      </c>
      <c r="B322" s="275" t="s">
        <v>216</v>
      </c>
      <c r="C322" s="192"/>
      <c r="D322" s="230" t="s">
        <v>217</v>
      </c>
      <c r="E322" s="204"/>
      <c r="F322" s="230"/>
      <c r="G322" s="190" t="s">
        <v>319</v>
      </c>
      <c r="H322" s="211">
        <v>6300</v>
      </c>
      <c r="I322" s="211">
        <v>7800</v>
      </c>
      <c r="J322" s="126"/>
      <c r="N322" s="126"/>
    </row>
    <row r="323" spans="1:14" s="35" customFormat="1" ht="21.75" customHeight="1" outlineLevel="1" x14ac:dyDescent="0.25">
      <c r="A323" s="205"/>
      <c r="B323" s="231"/>
      <c r="C323" s="263"/>
      <c r="D323" s="231"/>
      <c r="E323" s="205"/>
      <c r="F323" s="231"/>
      <c r="G323" s="196"/>
      <c r="H323" s="227"/>
      <c r="I323" s="227"/>
      <c r="J323" s="126"/>
    </row>
    <row r="324" spans="1:14" s="35" customFormat="1" ht="51.75" customHeight="1" outlineLevel="1" x14ac:dyDescent="0.25">
      <c r="A324" s="199"/>
      <c r="B324" s="232"/>
      <c r="C324" s="193"/>
      <c r="D324" s="232"/>
      <c r="E324" s="199"/>
      <c r="F324" s="232"/>
      <c r="G324" s="191"/>
      <c r="H324" s="212"/>
      <c r="I324" s="212"/>
      <c r="J324" s="126"/>
    </row>
    <row r="325" spans="1:14" s="35" customFormat="1" ht="119.25" customHeight="1" outlineLevel="1" x14ac:dyDescent="0.25">
      <c r="A325" s="21"/>
      <c r="B325" s="58" t="s">
        <v>276</v>
      </c>
      <c r="C325" s="11" t="s">
        <v>174</v>
      </c>
      <c r="D325" s="16" t="s">
        <v>218</v>
      </c>
      <c r="E325" s="7">
        <v>44926</v>
      </c>
      <c r="F325" s="44"/>
      <c r="G325" s="92"/>
      <c r="H325" s="180"/>
      <c r="I325" s="180"/>
      <c r="J325" s="126"/>
    </row>
    <row r="326" spans="1:14" s="35" customFormat="1" ht="30.75" customHeight="1" outlineLevel="1" x14ac:dyDescent="0.25">
      <c r="A326" s="273" t="s">
        <v>164</v>
      </c>
      <c r="B326" s="202" t="s">
        <v>277</v>
      </c>
      <c r="C326" s="192"/>
      <c r="D326" s="190" t="s">
        <v>143</v>
      </c>
      <c r="E326" s="204"/>
      <c r="F326" s="186"/>
      <c r="G326" s="190" t="s">
        <v>319</v>
      </c>
      <c r="H326" s="211">
        <v>10000</v>
      </c>
      <c r="I326" s="211">
        <v>20805.599999999999</v>
      </c>
      <c r="J326" s="126"/>
    </row>
    <row r="327" spans="1:14" s="35" customFormat="1" ht="36" customHeight="1" outlineLevel="1" x14ac:dyDescent="0.25">
      <c r="A327" s="269"/>
      <c r="B327" s="203"/>
      <c r="C327" s="193"/>
      <c r="D327" s="191"/>
      <c r="E327" s="199"/>
      <c r="F327" s="187"/>
      <c r="G327" s="187"/>
      <c r="H327" s="212"/>
      <c r="I327" s="212"/>
      <c r="J327" s="126"/>
    </row>
    <row r="328" spans="1:14" s="35" customFormat="1" ht="56.25" customHeight="1" outlineLevel="1" x14ac:dyDescent="0.25">
      <c r="A328" s="21"/>
      <c r="B328" s="22" t="s">
        <v>278</v>
      </c>
      <c r="C328" s="11" t="s">
        <v>174</v>
      </c>
      <c r="D328" s="94" t="s">
        <v>175</v>
      </c>
      <c r="E328" s="7">
        <v>44926</v>
      </c>
      <c r="F328" s="16"/>
      <c r="G328" s="92"/>
      <c r="H328" s="180"/>
      <c r="I328" s="180"/>
      <c r="J328" s="126"/>
    </row>
    <row r="329" spans="1:14" ht="50.25" customHeight="1" x14ac:dyDescent="0.25">
      <c r="A329" s="21" t="s">
        <v>71</v>
      </c>
      <c r="B329" s="16" t="s">
        <v>117</v>
      </c>
      <c r="C329" s="26" t="s">
        <v>19</v>
      </c>
      <c r="D329" s="98" t="s">
        <v>334</v>
      </c>
      <c r="E329" s="26" t="s">
        <v>19</v>
      </c>
      <c r="F329" s="26" t="s">
        <v>19</v>
      </c>
      <c r="G329" s="97"/>
      <c r="H329" s="101"/>
      <c r="I329" s="133"/>
    </row>
    <row r="330" spans="1:14" ht="13.5" customHeight="1" outlineLevel="1" x14ac:dyDescent="0.25">
      <c r="A330" s="256" t="s">
        <v>72</v>
      </c>
      <c r="B330" s="200" t="s">
        <v>118</v>
      </c>
      <c r="C330" s="197"/>
      <c r="D330" s="201" t="s">
        <v>26</v>
      </c>
      <c r="E330" s="194"/>
      <c r="F330" s="195"/>
      <c r="G330" s="186"/>
      <c r="H330" s="215"/>
      <c r="I330" s="206"/>
    </row>
    <row r="331" spans="1:14" ht="13.5" customHeight="1" outlineLevel="1" x14ac:dyDescent="0.25">
      <c r="A331" s="256"/>
      <c r="B331" s="200"/>
      <c r="C331" s="197"/>
      <c r="D331" s="201"/>
      <c r="E331" s="194"/>
      <c r="F331" s="195"/>
      <c r="G331" s="233"/>
      <c r="H331" s="215"/>
      <c r="I331" s="206"/>
    </row>
    <row r="332" spans="1:14" ht="13.5" customHeight="1" outlineLevel="1" x14ac:dyDescent="0.25">
      <c r="A332" s="256"/>
      <c r="B332" s="200"/>
      <c r="C332" s="197"/>
      <c r="D332" s="201"/>
      <c r="E332" s="194"/>
      <c r="F332" s="195"/>
      <c r="G332" s="233"/>
      <c r="H332" s="215"/>
      <c r="I332" s="206"/>
    </row>
    <row r="333" spans="1:14" ht="27.75" customHeight="1" outlineLevel="1" x14ac:dyDescent="0.25">
      <c r="A333" s="256"/>
      <c r="B333" s="200"/>
      <c r="C333" s="197"/>
      <c r="D333" s="201"/>
      <c r="E333" s="194"/>
      <c r="F333" s="195"/>
      <c r="G333" s="233"/>
      <c r="H333" s="215"/>
      <c r="I333" s="206"/>
    </row>
    <row r="334" spans="1:14" ht="3.75" customHeight="1" outlineLevel="1" x14ac:dyDescent="0.25">
      <c r="A334" s="256"/>
      <c r="B334" s="200"/>
      <c r="C334" s="197"/>
      <c r="D334" s="201"/>
      <c r="E334" s="194"/>
      <c r="F334" s="195"/>
      <c r="G334" s="187"/>
      <c r="H334" s="215"/>
      <c r="I334" s="206"/>
    </row>
    <row r="335" spans="1:14" ht="15" customHeight="1" outlineLevel="1" x14ac:dyDescent="0.25">
      <c r="A335" s="256"/>
      <c r="B335" s="190" t="s">
        <v>279</v>
      </c>
      <c r="C335" s="192" t="s">
        <v>35</v>
      </c>
      <c r="D335" s="201" t="s">
        <v>26</v>
      </c>
      <c r="E335" s="198">
        <v>44742</v>
      </c>
      <c r="F335" s="190" t="s">
        <v>456</v>
      </c>
      <c r="G335" s="186"/>
      <c r="H335" s="211"/>
      <c r="I335" s="211"/>
    </row>
    <row r="336" spans="1:14" ht="57.75" customHeight="1" outlineLevel="1" x14ac:dyDescent="0.25">
      <c r="A336" s="256"/>
      <c r="B336" s="191"/>
      <c r="C336" s="193"/>
      <c r="D336" s="201"/>
      <c r="E336" s="199"/>
      <c r="F336" s="191"/>
      <c r="G336" s="187"/>
      <c r="H336" s="214"/>
      <c r="I336" s="214"/>
    </row>
    <row r="337" spans="1:11" ht="9.75" customHeight="1" x14ac:dyDescent="0.25">
      <c r="A337" s="204" t="s">
        <v>73</v>
      </c>
      <c r="B337" s="275" t="s">
        <v>219</v>
      </c>
      <c r="C337" s="192" t="s">
        <v>19</v>
      </c>
      <c r="D337" s="265" t="s">
        <v>220</v>
      </c>
      <c r="E337" s="192" t="s">
        <v>19</v>
      </c>
      <c r="F337" s="192" t="s">
        <v>19</v>
      </c>
      <c r="G337" s="209" t="s">
        <v>84</v>
      </c>
      <c r="H337" s="228">
        <v>21317.5</v>
      </c>
      <c r="I337" s="207">
        <f>I341</f>
        <v>10400</v>
      </c>
      <c r="K337" s="33"/>
    </row>
    <row r="338" spans="1:11" ht="9.75" customHeight="1" x14ac:dyDescent="0.25">
      <c r="A338" s="205"/>
      <c r="B338" s="289"/>
      <c r="C338" s="263"/>
      <c r="D338" s="266"/>
      <c r="E338" s="263"/>
      <c r="F338" s="263"/>
      <c r="G338" s="311"/>
      <c r="H338" s="227"/>
      <c r="I338" s="224"/>
      <c r="K338" s="33"/>
    </row>
    <row r="339" spans="1:11" ht="18" customHeight="1" x14ac:dyDescent="0.25">
      <c r="A339" s="205"/>
      <c r="B339" s="289"/>
      <c r="C339" s="263"/>
      <c r="D339" s="266"/>
      <c r="E339" s="263"/>
      <c r="F339" s="263"/>
      <c r="G339" s="311"/>
      <c r="H339" s="227"/>
      <c r="I339" s="224"/>
      <c r="K339" s="33"/>
    </row>
    <row r="340" spans="1:11" ht="35.25" customHeight="1" x14ac:dyDescent="0.25">
      <c r="A340" s="205"/>
      <c r="B340" s="289"/>
      <c r="C340" s="263"/>
      <c r="D340" s="266"/>
      <c r="E340" s="263"/>
      <c r="F340" s="263"/>
      <c r="G340" s="210"/>
      <c r="H340" s="212"/>
      <c r="I340" s="208"/>
      <c r="K340" s="33"/>
    </row>
    <row r="341" spans="1:11" ht="24.75" customHeight="1" x14ac:dyDescent="0.25">
      <c r="A341" s="199"/>
      <c r="B341" s="290"/>
      <c r="C341" s="193"/>
      <c r="D341" s="267"/>
      <c r="E341" s="193"/>
      <c r="F341" s="193"/>
      <c r="G341" s="118" t="s">
        <v>15</v>
      </c>
      <c r="H341" s="111">
        <v>21317.5</v>
      </c>
      <c r="I341" s="134">
        <v>10400</v>
      </c>
      <c r="K341" s="33"/>
    </row>
    <row r="342" spans="1:11" ht="21" customHeight="1" outlineLevel="1" x14ac:dyDescent="0.25">
      <c r="A342" s="268" t="s">
        <v>74</v>
      </c>
      <c r="B342" s="190" t="s">
        <v>466</v>
      </c>
      <c r="C342" s="245"/>
      <c r="D342" s="230" t="s">
        <v>31</v>
      </c>
      <c r="E342" s="204"/>
      <c r="F342" s="190"/>
      <c r="G342" s="190" t="s">
        <v>319</v>
      </c>
      <c r="H342" s="211">
        <v>21317.5</v>
      </c>
      <c r="I342" s="207">
        <v>10400</v>
      </c>
    </row>
    <row r="343" spans="1:11" ht="48.75" customHeight="1" outlineLevel="1" x14ac:dyDescent="0.25">
      <c r="A343" s="282"/>
      <c r="B343" s="196"/>
      <c r="C343" s="264"/>
      <c r="D343" s="231"/>
      <c r="E343" s="205"/>
      <c r="F343" s="196"/>
      <c r="G343" s="191"/>
      <c r="H343" s="214"/>
      <c r="I343" s="189"/>
    </row>
    <row r="344" spans="1:11" ht="15" customHeight="1" outlineLevel="1" x14ac:dyDescent="0.25">
      <c r="A344" s="256"/>
      <c r="B344" s="190" t="s">
        <v>280</v>
      </c>
      <c r="C344" s="192" t="s">
        <v>174</v>
      </c>
      <c r="D344" s="201" t="s">
        <v>220</v>
      </c>
      <c r="E344" s="198">
        <v>44926</v>
      </c>
      <c r="F344" s="200"/>
      <c r="G344" s="186"/>
      <c r="H344" s="211"/>
      <c r="I344" s="207"/>
    </row>
    <row r="345" spans="1:11" ht="88.5" customHeight="1" outlineLevel="1" x14ac:dyDescent="0.25">
      <c r="A345" s="256"/>
      <c r="B345" s="191"/>
      <c r="C345" s="193"/>
      <c r="D345" s="201"/>
      <c r="E345" s="199"/>
      <c r="F345" s="195"/>
      <c r="G345" s="187"/>
      <c r="H345" s="214"/>
      <c r="I345" s="208"/>
    </row>
    <row r="346" spans="1:11" ht="45.75" customHeight="1" x14ac:dyDescent="0.25">
      <c r="A346" s="204" t="s">
        <v>75</v>
      </c>
      <c r="B346" s="230" t="s">
        <v>119</v>
      </c>
      <c r="C346" s="192" t="s">
        <v>19</v>
      </c>
      <c r="D346" s="265" t="s">
        <v>335</v>
      </c>
      <c r="E346" s="192" t="s">
        <v>19</v>
      </c>
      <c r="F346" s="192" t="s">
        <v>19</v>
      </c>
      <c r="G346" s="209" t="s">
        <v>84</v>
      </c>
      <c r="H346" s="211">
        <f>H348</f>
        <v>2917.7</v>
      </c>
      <c r="I346" s="188">
        <f>I348</f>
        <v>1372.5</v>
      </c>
    </row>
    <row r="347" spans="1:11" ht="24.75" customHeight="1" x14ac:dyDescent="0.25">
      <c r="A347" s="205"/>
      <c r="B347" s="231"/>
      <c r="C347" s="263"/>
      <c r="D347" s="266"/>
      <c r="E347" s="263"/>
      <c r="F347" s="263"/>
      <c r="G347" s="210"/>
      <c r="H347" s="214"/>
      <c r="I347" s="189"/>
    </row>
    <row r="348" spans="1:11" ht="33" customHeight="1" x14ac:dyDescent="0.25">
      <c r="A348" s="199"/>
      <c r="B348" s="232"/>
      <c r="C348" s="193"/>
      <c r="D348" s="267"/>
      <c r="E348" s="193"/>
      <c r="F348" s="193"/>
      <c r="G348" s="118" t="s">
        <v>14</v>
      </c>
      <c r="H348" s="111">
        <v>2917.7</v>
      </c>
      <c r="I348" s="134">
        <v>1372.5</v>
      </c>
    </row>
    <row r="349" spans="1:11" ht="15" customHeight="1" outlineLevel="1" x14ac:dyDescent="0.25">
      <c r="A349" s="268"/>
      <c r="B349" s="243" t="s">
        <v>281</v>
      </c>
      <c r="C349" s="192" t="s">
        <v>35</v>
      </c>
      <c r="D349" s="200" t="s">
        <v>32</v>
      </c>
      <c r="E349" s="237" t="s">
        <v>284</v>
      </c>
      <c r="F349" s="200" t="s">
        <v>467</v>
      </c>
      <c r="G349" s="190"/>
      <c r="H349" s="211"/>
      <c r="I349" s="211"/>
    </row>
    <row r="350" spans="1:11" ht="135" customHeight="1" outlineLevel="1" x14ac:dyDescent="0.25">
      <c r="A350" s="269"/>
      <c r="B350" s="203"/>
      <c r="C350" s="193"/>
      <c r="D350" s="200"/>
      <c r="E350" s="239"/>
      <c r="F350" s="200"/>
      <c r="G350" s="191"/>
      <c r="H350" s="214"/>
      <c r="I350" s="214"/>
    </row>
    <row r="351" spans="1:11" ht="15.75" customHeight="1" x14ac:dyDescent="0.25">
      <c r="A351" s="319" t="s">
        <v>11</v>
      </c>
      <c r="B351" s="320"/>
      <c r="C351" s="320"/>
      <c r="D351" s="320"/>
      <c r="E351" s="320"/>
      <c r="F351" s="320"/>
      <c r="G351" s="320"/>
      <c r="H351" s="320"/>
      <c r="I351" s="321"/>
      <c r="K351" s="33"/>
    </row>
    <row r="352" spans="1:11" ht="35.25" customHeight="1" x14ac:dyDescent="0.25">
      <c r="A352" s="204" t="s">
        <v>302</v>
      </c>
      <c r="B352" s="230" t="s">
        <v>282</v>
      </c>
      <c r="C352" s="192" t="s">
        <v>19</v>
      </c>
      <c r="D352" s="209" t="s">
        <v>220</v>
      </c>
      <c r="E352" s="192" t="s">
        <v>19</v>
      </c>
      <c r="F352" s="192" t="s">
        <v>19</v>
      </c>
      <c r="G352" s="209" t="s">
        <v>84</v>
      </c>
      <c r="H352" s="228">
        <f>H354+H355</f>
        <v>21554.6</v>
      </c>
      <c r="I352" s="188">
        <f>I354+I355</f>
        <v>21554.5</v>
      </c>
      <c r="K352" s="34"/>
    </row>
    <row r="353" spans="1:11" ht="38.25" customHeight="1" x14ac:dyDescent="0.25">
      <c r="A353" s="205"/>
      <c r="B353" s="231"/>
      <c r="C353" s="263"/>
      <c r="D353" s="311"/>
      <c r="E353" s="263"/>
      <c r="F353" s="263"/>
      <c r="G353" s="210"/>
      <c r="H353" s="212"/>
      <c r="I353" s="189"/>
      <c r="K353" s="34"/>
    </row>
    <row r="354" spans="1:11" ht="18.75" customHeight="1" x14ac:dyDescent="0.25">
      <c r="A354" s="205"/>
      <c r="B354" s="231"/>
      <c r="C354" s="263"/>
      <c r="D354" s="311"/>
      <c r="E354" s="263"/>
      <c r="F354" s="263"/>
      <c r="G354" s="91" t="s">
        <v>14</v>
      </c>
      <c r="H354" s="110">
        <v>12932.7</v>
      </c>
      <c r="I354" s="171">
        <v>12932.7</v>
      </c>
      <c r="K354" s="34"/>
    </row>
    <row r="355" spans="1:11" ht="18" customHeight="1" x14ac:dyDescent="0.25">
      <c r="A355" s="199"/>
      <c r="B355" s="232"/>
      <c r="C355" s="193"/>
      <c r="D355" s="210"/>
      <c r="E355" s="193"/>
      <c r="F355" s="193"/>
      <c r="G355" s="91" t="s">
        <v>15</v>
      </c>
      <c r="H355" s="110">
        <v>8621.9</v>
      </c>
      <c r="I355" s="171">
        <v>8621.7999999999993</v>
      </c>
      <c r="K355" s="34"/>
    </row>
    <row r="356" spans="1:11" ht="27" customHeight="1" outlineLevel="1" x14ac:dyDescent="0.25">
      <c r="A356" s="256" t="s">
        <v>303</v>
      </c>
      <c r="B356" s="200" t="s">
        <v>120</v>
      </c>
      <c r="C356" s="197"/>
      <c r="D356" s="200" t="s">
        <v>221</v>
      </c>
      <c r="E356" s="194"/>
      <c r="F356" s="195"/>
      <c r="G356" s="90" t="s">
        <v>84</v>
      </c>
      <c r="H356" s="100">
        <f>H357+H358</f>
        <v>21554.6</v>
      </c>
      <c r="I356" s="173">
        <f>I357+I358</f>
        <v>21554.5</v>
      </c>
    </row>
    <row r="357" spans="1:11" ht="27" customHeight="1" outlineLevel="1" x14ac:dyDescent="0.25">
      <c r="A357" s="256"/>
      <c r="B357" s="200"/>
      <c r="C357" s="197"/>
      <c r="D357" s="200"/>
      <c r="E357" s="194"/>
      <c r="F357" s="195"/>
      <c r="G357" s="90" t="s">
        <v>14</v>
      </c>
      <c r="H357" s="100">
        <v>12932.7</v>
      </c>
      <c r="I357" s="171">
        <v>12932.7</v>
      </c>
    </row>
    <row r="358" spans="1:11" ht="64.5" customHeight="1" outlineLevel="1" x14ac:dyDescent="0.25">
      <c r="A358" s="256"/>
      <c r="B358" s="200"/>
      <c r="C358" s="197"/>
      <c r="D358" s="200"/>
      <c r="E358" s="194"/>
      <c r="F358" s="195"/>
      <c r="G358" s="90" t="s">
        <v>15</v>
      </c>
      <c r="H358" s="100">
        <v>8621.9</v>
      </c>
      <c r="I358" s="171">
        <v>8621.7999999999993</v>
      </c>
    </row>
    <row r="359" spans="1:11" ht="15" customHeight="1" outlineLevel="1" x14ac:dyDescent="0.25">
      <c r="A359" s="256"/>
      <c r="B359" s="190" t="s">
        <v>283</v>
      </c>
      <c r="C359" s="192" t="s">
        <v>35</v>
      </c>
      <c r="D359" s="200" t="s">
        <v>221</v>
      </c>
      <c r="E359" s="204" t="s">
        <v>223</v>
      </c>
      <c r="F359" s="190" t="s">
        <v>458</v>
      </c>
      <c r="G359" s="186"/>
      <c r="H359" s="211"/>
      <c r="I359" s="211"/>
    </row>
    <row r="360" spans="1:11" ht="103.5" customHeight="1" outlineLevel="1" x14ac:dyDescent="0.25">
      <c r="A360" s="256"/>
      <c r="B360" s="191"/>
      <c r="C360" s="193"/>
      <c r="D360" s="200"/>
      <c r="E360" s="199"/>
      <c r="F360" s="191"/>
      <c r="G360" s="187"/>
      <c r="H360" s="214"/>
      <c r="I360" s="214"/>
    </row>
    <row r="361" spans="1:11" ht="15" customHeight="1" outlineLevel="1" x14ac:dyDescent="0.25">
      <c r="A361" s="256"/>
      <c r="B361" s="190" t="s">
        <v>285</v>
      </c>
      <c r="C361" s="192" t="s">
        <v>35</v>
      </c>
      <c r="D361" s="200" t="s">
        <v>221</v>
      </c>
      <c r="E361" s="237" t="s">
        <v>224</v>
      </c>
      <c r="F361" s="190" t="s">
        <v>459</v>
      </c>
      <c r="G361" s="186"/>
      <c r="H361" s="211"/>
      <c r="I361" s="211"/>
    </row>
    <row r="362" spans="1:11" ht="97.5" customHeight="1" outlineLevel="1" x14ac:dyDescent="0.25">
      <c r="A362" s="256"/>
      <c r="B362" s="191"/>
      <c r="C362" s="193"/>
      <c r="D362" s="200"/>
      <c r="E362" s="239"/>
      <c r="F362" s="191"/>
      <c r="G362" s="187"/>
      <c r="H362" s="214"/>
      <c r="I362" s="214"/>
    </row>
    <row r="363" spans="1:11" ht="85.5" customHeight="1" x14ac:dyDescent="0.25">
      <c r="A363" s="21" t="s">
        <v>76</v>
      </c>
      <c r="B363" s="16" t="s">
        <v>121</v>
      </c>
      <c r="C363" s="26" t="s">
        <v>19</v>
      </c>
      <c r="D363" s="97" t="s">
        <v>222</v>
      </c>
      <c r="E363" s="26" t="s">
        <v>19</v>
      </c>
      <c r="F363" s="26" t="s">
        <v>19</v>
      </c>
      <c r="G363" s="97"/>
      <c r="H363" s="101"/>
      <c r="I363" s="133"/>
    </row>
    <row r="364" spans="1:11" ht="18" customHeight="1" outlineLevel="1" x14ac:dyDescent="0.25">
      <c r="A364" s="256" t="s">
        <v>336</v>
      </c>
      <c r="B364" s="200" t="s">
        <v>122</v>
      </c>
      <c r="C364" s="197"/>
      <c r="D364" s="190" t="s">
        <v>222</v>
      </c>
      <c r="E364" s="194"/>
      <c r="F364" s="195"/>
      <c r="G364" s="186"/>
      <c r="H364" s="215"/>
      <c r="I364" s="206"/>
    </row>
    <row r="365" spans="1:11" ht="18" customHeight="1" outlineLevel="1" x14ac:dyDescent="0.25">
      <c r="A365" s="256"/>
      <c r="B365" s="200"/>
      <c r="C365" s="197"/>
      <c r="D365" s="196"/>
      <c r="E365" s="194"/>
      <c r="F365" s="195"/>
      <c r="G365" s="233"/>
      <c r="H365" s="215"/>
      <c r="I365" s="206"/>
    </row>
    <row r="366" spans="1:11" ht="18" customHeight="1" outlineLevel="1" x14ac:dyDescent="0.25">
      <c r="A366" s="256"/>
      <c r="B366" s="200"/>
      <c r="C366" s="197"/>
      <c r="D366" s="196"/>
      <c r="E366" s="194"/>
      <c r="F366" s="195"/>
      <c r="G366" s="233"/>
      <c r="H366" s="215"/>
      <c r="I366" s="206"/>
    </row>
    <row r="367" spans="1:11" ht="6.75" customHeight="1" outlineLevel="1" x14ac:dyDescent="0.25">
      <c r="A367" s="256"/>
      <c r="B367" s="200"/>
      <c r="C367" s="197"/>
      <c r="D367" s="196"/>
      <c r="E367" s="194"/>
      <c r="F367" s="195"/>
      <c r="G367" s="233"/>
      <c r="H367" s="215"/>
      <c r="I367" s="206"/>
    </row>
    <row r="368" spans="1:11" ht="21" customHeight="1" outlineLevel="1" x14ac:dyDescent="0.25">
      <c r="A368" s="256"/>
      <c r="B368" s="200"/>
      <c r="C368" s="197"/>
      <c r="D368" s="191"/>
      <c r="E368" s="194"/>
      <c r="F368" s="195"/>
      <c r="G368" s="187"/>
      <c r="H368" s="215"/>
      <c r="I368" s="206"/>
    </row>
    <row r="369" spans="1:11" ht="15" outlineLevel="1" x14ac:dyDescent="0.25">
      <c r="A369" s="256"/>
      <c r="B369" s="202" t="s">
        <v>286</v>
      </c>
      <c r="C369" s="192" t="s">
        <v>174</v>
      </c>
      <c r="D369" s="200" t="s">
        <v>222</v>
      </c>
      <c r="E369" s="237" t="s">
        <v>207</v>
      </c>
      <c r="F369" s="195"/>
      <c r="G369" s="186"/>
      <c r="H369" s="211"/>
      <c r="I369" s="207"/>
    </row>
    <row r="370" spans="1:11" ht="71.25" customHeight="1" outlineLevel="1" x14ac:dyDescent="0.25">
      <c r="A370" s="256"/>
      <c r="B370" s="203"/>
      <c r="C370" s="193"/>
      <c r="D370" s="200"/>
      <c r="E370" s="239"/>
      <c r="F370" s="195"/>
      <c r="G370" s="187"/>
      <c r="H370" s="214"/>
      <c r="I370" s="208"/>
    </row>
    <row r="371" spans="1:11" ht="15" customHeight="1" outlineLevel="1" x14ac:dyDescent="0.25">
      <c r="A371" s="256"/>
      <c r="B371" s="244" t="s">
        <v>287</v>
      </c>
      <c r="C371" s="255" t="s">
        <v>174</v>
      </c>
      <c r="D371" s="200" t="s">
        <v>222</v>
      </c>
      <c r="E371" s="237" t="s">
        <v>207</v>
      </c>
      <c r="F371" s="195"/>
      <c r="G371" s="195"/>
      <c r="H371" s="229"/>
      <c r="I371" s="213"/>
    </row>
    <row r="372" spans="1:11" ht="66.75" customHeight="1" outlineLevel="1" x14ac:dyDescent="0.25">
      <c r="A372" s="256"/>
      <c r="B372" s="244"/>
      <c r="C372" s="255"/>
      <c r="D372" s="200"/>
      <c r="E372" s="239"/>
      <c r="F372" s="195"/>
      <c r="G372" s="195"/>
      <c r="H372" s="229"/>
      <c r="I372" s="213"/>
    </row>
    <row r="373" spans="1:11" ht="39" customHeight="1" x14ac:dyDescent="0.25">
      <c r="A373" s="204" t="s">
        <v>77</v>
      </c>
      <c r="B373" s="230" t="s">
        <v>288</v>
      </c>
      <c r="C373" s="192" t="s">
        <v>19</v>
      </c>
      <c r="D373" s="265" t="s">
        <v>222</v>
      </c>
      <c r="E373" s="192" t="s">
        <v>19</v>
      </c>
      <c r="F373" s="192" t="s">
        <v>19</v>
      </c>
      <c r="G373" s="209" t="s">
        <v>84</v>
      </c>
      <c r="H373" s="228" t="s">
        <v>337</v>
      </c>
      <c r="I373" s="188">
        <f>I375</f>
        <v>112.6</v>
      </c>
      <c r="K373" s="34"/>
    </row>
    <row r="374" spans="1:11" ht="24" customHeight="1" x14ac:dyDescent="0.25">
      <c r="A374" s="205"/>
      <c r="B374" s="231"/>
      <c r="C374" s="263"/>
      <c r="D374" s="266"/>
      <c r="E374" s="263"/>
      <c r="F374" s="263"/>
      <c r="G374" s="210"/>
      <c r="H374" s="212"/>
      <c r="I374" s="189"/>
      <c r="K374" s="34"/>
    </row>
    <row r="375" spans="1:11" ht="34.5" customHeight="1" x14ac:dyDescent="0.25">
      <c r="A375" s="199"/>
      <c r="B375" s="232"/>
      <c r="C375" s="193"/>
      <c r="D375" s="267"/>
      <c r="E375" s="193"/>
      <c r="F375" s="193"/>
      <c r="G375" s="118" t="s">
        <v>15</v>
      </c>
      <c r="H375" s="111" t="s">
        <v>337</v>
      </c>
      <c r="I375" s="134">
        <v>112.6</v>
      </c>
      <c r="K375" s="34"/>
    </row>
    <row r="376" spans="1:11" ht="57" customHeight="1" outlineLevel="1" x14ac:dyDescent="0.25">
      <c r="A376" s="268" t="s">
        <v>78</v>
      </c>
      <c r="B376" s="243" t="s">
        <v>171</v>
      </c>
      <c r="C376" s="245"/>
      <c r="D376" s="190" t="s">
        <v>222</v>
      </c>
      <c r="E376" s="204"/>
      <c r="F376" s="186"/>
      <c r="G376" s="190" t="s">
        <v>319</v>
      </c>
      <c r="H376" s="211">
        <v>500</v>
      </c>
      <c r="I376" s="207">
        <v>112.6</v>
      </c>
    </row>
    <row r="377" spans="1:11" ht="29.25" customHeight="1" outlineLevel="1" x14ac:dyDescent="0.25">
      <c r="A377" s="269"/>
      <c r="B377" s="203"/>
      <c r="C377" s="246"/>
      <c r="D377" s="191"/>
      <c r="E377" s="199"/>
      <c r="F377" s="187"/>
      <c r="G377" s="191"/>
      <c r="H377" s="212"/>
      <c r="I377" s="189"/>
    </row>
    <row r="378" spans="1:11" ht="15" customHeight="1" outlineLevel="1" x14ac:dyDescent="0.25">
      <c r="A378" s="256"/>
      <c r="B378" s="190" t="s">
        <v>289</v>
      </c>
      <c r="C378" s="192" t="s">
        <v>174</v>
      </c>
      <c r="D378" s="200" t="s">
        <v>222</v>
      </c>
      <c r="E378" s="237" t="s">
        <v>207</v>
      </c>
      <c r="F378" s="195"/>
      <c r="G378" s="186"/>
      <c r="H378" s="211"/>
      <c r="I378" s="207"/>
    </row>
    <row r="379" spans="1:11" ht="71.25" customHeight="1" outlineLevel="1" x14ac:dyDescent="0.25">
      <c r="A379" s="256"/>
      <c r="B379" s="191"/>
      <c r="C379" s="193"/>
      <c r="D379" s="200"/>
      <c r="E379" s="239"/>
      <c r="F379" s="195"/>
      <c r="G379" s="187"/>
      <c r="H379" s="214"/>
      <c r="I379" s="208"/>
    </row>
    <row r="380" spans="1:11" ht="15" customHeight="1" outlineLevel="1" x14ac:dyDescent="0.25">
      <c r="A380" s="256"/>
      <c r="B380" s="190" t="s">
        <v>290</v>
      </c>
      <c r="C380" s="192" t="s">
        <v>174</v>
      </c>
      <c r="D380" s="200" t="s">
        <v>222</v>
      </c>
      <c r="E380" s="237" t="s">
        <v>207</v>
      </c>
      <c r="F380" s="195"/>
      <c r="G380" s="186"/>
      <c r="H380" s="211"/>
      <c r="I380" s="207"/>
    </row>
    <row r="381" spans="1:11" ht="82.5" customHeight="1" outlineLevel="1" x14ac:dyDescent="0.25">
      <c r="A381" s="256"/>
      <c r="B381" s="191"/>
      <c r="C381" s="193"/>
      <c r="D381" s="200"/>
      <c r="E381" s="239"/>
      <c r="F381" s="195"/>
      <c r="G381" s="187"/>
      <c r="H381" s="214"/>
      <c r="I381" s="208"/>
    </row>
    <row r="382" spans="1:11" ht="15" customHeight="1" outlineLevel="1" x14ac:dyDescent="0.25">
      <c r="A382" s="256"/>
      <c r="B382" s="190" t="s">
        <v>291</v>
      </c>
      <c r="C382" s="192" t="s">
        <v>174</v>
      </c>
      <c r="D382" s="200" t="s">
        <v>222</v>
      </c>
      <c r="E382" s="237" t="s">
        <v>207</v>
      </c>
      <c r="F382" s="195"/>
      <c r="G382" s="186"/>
      <c r="H382" s="211"/>
      <c r="I382" s="207"/>
    </row>
    <row r="383" spans="1:11" ht="68.25" customHeight="1" outlineLevel="1" x14ac:dyDescent="0.25">
      <c r="A383" s="256"/>
      <c r="B383" s="191"/>
      <c r="C383" s="193"/>
      <c r="D383" s="200"/>
      <c r="E383" s="239"/>
      <c r="F383" s="195"/>
      <c r="G383" s="187"/>
      <c r="H383" s="214"/>
      <c r="I383" s="208"/>
    </row>
    <row r="384" spans="1:11" ht="48.75" customHeight="1" x14ac:dyDescent="0.25">
      <c r="A384" s="204" t="s">
        <v>79</v>
      </c>
      <c r="B384" s="230" t="s">
        <v>123</v>
      </c>
      <c r="C384" s="192" t="s">
        <v>19</v>
      </c>
      <c r="D384" s="265" t="s">
        <v>31</v>
      </c>
      <c r="E384" s="192" t="s">
        <v>19</v>
      </c>
      <c r="F384" s="192" t="s">
        <v>19</v>
      </c>
      <c r="G384" s="209" t="s">
        <v>84</v>
      </c>
      <c r="H384" s="228">
        <v>9707.7000000000007</v>
      </c>
      <c r="I384" s="188">
        <f>I386</f>
        <v>6782.6</v>
      </c>
      <c r="K384" s="34"/>
    </row>
    <row r="385" spans="1:14" ht="23.25" customHeight="1" x14ac:dyDescent="0.25">
      <c r="A385" s="205"/>
      <c r="B385" s="231"/>
      <c r="C385" s="263"/>
      <c r="D385" s="266"/>
      <c r="E385" s="263"/>
      <c r="F385" s="263"/>
      <c r="G385" s="210"/>
      <c r="H385" s="212"/>
      <c r="I385" s="189"/>
      <c r="K385" s="34"/>
    </row>
    <row r="386" spans="1:14" ht="23.25" customHeight="1" x14ac:dyDescent="0.25">
      <c r="A386" s="199"/>
      <c r="B386" s="232"/>
      <c r="C386" s="193"/>
      <c r="D386" s="267"/>
      <c r="E386" s="193"/>
      <c r="F386" s="193"/>
      <c r="G386" s="118" t="s">
        <v>15</v>
      </c>
      <c r="H386" s="111">
        <v>9707.7000000000007</v>
      </c>
      <c r="I386" s="134">
        <v>6782.6</v>
      </c>
      <c r="K386" s="34"/>
    </row>
    <row r="387" spans="1:14" ht="39.75" customHeight="1" outlineLevel="1" x14ac:dyDescent="0.25">
      <c r="A387" s="268" t="s">
        <v>80</v>
      </c>
      <c r="B387" s="190" t="s">
        <v>124</v>
      </c>
      <c r="C387" s="245"/>
      <c r="D387" s="190" t="s">
        <v>222</v>
      </c>
      <c r="E387" s="204"/>
      <c r="F387" s="186"/>
      <c r="G387" s="190" t="s">
        <v>319</v>
      </c>
      <c r="H387" s="211">
        <v>8204.7000000000007</v>
      </c>
      <c r="I387" s="207">
        <v>5947.6</v>
      </c>
    </row>
    <row r="388" spans="1:14" ht="42" customHeight="1" outlineLevel="1" x14ac:dyDescent="0.25">
      <c r="A388" s="269"/>
      <c r="B388" s="191"/>
      <c r="C388" s="246"/>
      <c r="D388" s="191"/>
      <c r="E388" s="199"/>
      <c r="F388" s="187"/>
      <c r="G388" s="191"/>
      <c r="H388" s="212"/>
      <c r="I388" s="189"/>
    </row>
    <row r="389" spans="1:14" ht="15" customHeight="1" outlineLevel="1" x14ac:dyDescent="0.25">
      <c r="A389" s="256"/>
      <c r="B389" s="190" t="s">
        <v>292</v>
      </c>
      <c r="C389" s="192" t="s">
        <v>35</v>
      </c>
      <c r="D389" s="200" t="s">
        <v>31</v>
      </c>
      <c r="E389" s="237" t="s">
        <v>34</v>
      </c>
      <c r="F389" s="200" t="s">
        <v>460</v>
      </c>
      <c r="G389" s="186"/>
      <c r="H389" s="211"/>
      <c r="I389" s="207"/>
    </row>
    <row r="390" spans="1:14" ht="88.5" customHeight="1" outlineLevel="1" x14ac:dyDescent="0.25">
      <c r="A390" s="256"/>
      <c r="B390" s="191"/>
      <c r="C390" s="193"/>
      <c r="D390" s="200"/>
      <c r="E390" s="239"/>
      <c r="F390" s="200"/>
      <c r="G390" s="187"/>
      <c r="H390" s="214"/>
      <c r="I390" s="208"/>
    </row>
    <row r="391" spans="1:14" ht="36.75" customHeight="1" outlineLevel="1" x14ac:dyDescent="0.25">
      <c r="A391" s="268" t="s">
        <v>165</v>
      </c>
      <c r="B391" s="190" t="s">
        <v>172</v>
      </c>
      <c r="C391" s="192"/>
      <c r="D391" s="190" t="s">
        <v>144</v>
      </c>
      <c r="E391" s="237"/>
      <c r="F391" s="190"/>
      <c r="G391" s="190" t="s">
        <v>319</v>
      </c>
      <c r="H391" s="211">
        <v>1503</v>
      </c>
      <c r="I391" s="207">
        <v>835</v>
      </c>
    </row>
    <row r="392" spans="1:14" ht="51.75" customHeight="1" outlineLevel="1" x14ac:dyDescent="0.25">
      <c r="A392" s="269"/>
      <c r="B392" s="191"/>
      <c r="C392" s="193"/>
      <c r="D392" s="191"/>
      <c r="E392" s="239"/>
      <c r="F392" s="191"/>
      <c r="G392" s="191"/>
      <c r="H392" s="212"/>
      <c r="I392" s="189"/>
    </row>
    <row r="393" spans="1:14" ht="171.75" customHeight="1" outlineLevel="1" x14ac:dyDescent="0.25">
      <c r="A393" s="158"/>
      <c r="B393" s="157" t="s">
        <v>293</v>
      </c>
      <c r="C393" s="154" t="s">
        <v>35</v>
      </c>
      <c r="D393" s="157" t="s">
        <v>144</v>
      </c>
      <c r="E393" s="160" t="s">
        <v>223</v>
      </c>
      <c r="F393" s="157" t="s">
        <v>461</v>
      </c>
      <c r="G393" s="155"/>
      <c r="H393" s="156"/>
      <c r="I393" s="169"/>
      <c r="K393" s="40"/>
      <c r="L393" s="40"/>
      <c r="M393" s="40"/>
    </row>
    <row r="394" spans="1:14" ht="55.5" customHeight="1" x14ac:dyDescent="0.25">
      <c r="A394" s="204" t="s">
        <v>81</v>
      </c>
      <c r="B394" s="230" t="s">
        <v>125</v>
      </c>
      <c r="C394" s="192" t="s">
        <v>19</v>
      </c>
      <c r="D394" s="265" t="s">
        <v>31</v>
      </c>
      <c r="E394" s="192" t="s">
        <v>19</v>
      </c>
      <c r="F394" s="192" t="s">
        <v>19</v>
      </c>
      <c r="G394" s="209" t="s">
        <v>84</v>
      </c>
      <c r="H394" s="211">
        <v>34</v>
      </c>
      <c r="I394" s="188">
        <f>I396</f>
        <v>10</v>
      </c>
      <c r="K394" s="41"/>
      <c r="L394" s="40"/>
      <c r="M394" s="40"/>
    </row>
    <row r="395" spans="1:14" ht="18" customHeight="1" x14ac:dyDescent="0.25">
      <c r="A395" s="205"/>
      <c r="B395" s="231"/>
      <c r="C395" s="263"/>
      <c r="D395" s="266"/>
      <c r="E395" s="263"/>
      <c r="F395" s="263"/>
      <c r="G395" s="210"/>
      <c r="H395" s="214"/>
      <c r="I395" s="189"/>
      <c r="K395" s="41"/>
      <c r="L395" s="40"/>
      <c r="M395" s="40"/>
    </row>
    <row r="396" spans="1:14" ht="18" customHeight="1" x14ac:dyDescent="0.25">
      <c r="A396" s="199"/>
      <c r="B396" s="232"/>
      <c r="C396" s="193"/>
      <c r="D396" s="267"/>
      <c r="E396" s="193"/>
      <c r="F396" s="193"/>
      <c r="G396" s="118" t="s">
        <v>15</v>
      </c>
      <c r="H396" s="104">
        <v>34</v>
      </c>
      <c r="I396" s="175">
        <v>10</v>
      </c>
      <c r="K396" s="41"/>
      <c r="L396" s="40"/>
      <c r="M396" s="40"/>
    </row>
    <row r="397" spans="1:14" ht="32.25" customHeight="1" outlineLevel="1" x14ac:dyDescent="0.25">
      <c r="A397" s="268" t="s">
        <v>82</v>
      </c>
      <c r="B397" s="202" t="s">
        <v>173</v>
      </c>
      <c r="C397" s="245"/>
      <c r="D397" s="190" t="s">
        <v>129</v>
      </c>
      <c r="E397" s="204"/>
      <c r="F397" s="186"/>
      <c r="G397" s="190" t="s">
        <v>319</v>
      </c>
      <c r="H397" s="211">
        <v>34</v>
      </c>
      <c r="I397" s="207">
        <v>10</v>
      </c>
      <c r="K397" s="40"/>
      <c r="L397" s="40"/>
      <c r="M397" s="40"/>
    </row>
    <row r="398" spans="1:14" ht="34.5" customHeight="1" outlineLevel="1" x14ac:dyDescent="0.25">
      <c r="A398" s="269"/>
      <c r="B398" s="203"/>
      <c r="C398" s="246"/>
      <c r="D398" s="191"/>
      <c r="E398" s="199"/>
      <c r="F398" s="187"/>
      <c r="G398" s="191"/>
      <c r="H398" s="212"/>
      <c r="I398" s="189"/>
      <c r="K398" s="40"/>
      <c r="L398" s="40"/>
      <c r="M398" s="40"/>
    </row>
    <row r="399" spans="1:14" ht="64.5" customHeight="1" outlineLevel="1" x14ac:dyDescent="0.25">
      <c r="A399" s="256"/>
      <c r="B399" s="243" t="s">
        <v>294</v>
      </c>
      <c r="C399" s="192" t="s">
        <v>35</v>
      </c>
      <c r="D399" s="200" t="s">
        <v>129</v>
      </c>
      <c r="E399" s="237" t="s">
        <v>224</v>
      </c>
      <c r="F399" s="270" t="s">
        <v>462</v>
      </c>
      <c r="G399" s="190" t="s">
        <v>16</v>
      </c>
      <c r="H399" s="211"/>
      <c r="I399" s="207"/>
      <c r="K399" s="40"/>
      <c r="L399" s="40"/>
      <c r="M399" s="40"/>
    </row>
    <row r="400" spans="1:14" ht="104.25" customHeight="1" outlineLevel="1" x14ac:dyDescent="0.25">
      <c r="A400" s="256"/>
      <c r="B400" s="318"/>
      <c r="C400" s="193"/>
      <c r="D400" s="200"/>
      <c r="E400" s="239"/>
      <c r="F400" s="271"/>
      <c r="G400" s="187"/>
      <c r="H400" s="214"/>
      <c r="I400" s="208"/>
      <c r="K400" s="323"/>
      <c r="L400" s="185"/>
      <c r="M400" s="185"/>
      <c r="N400" s="185"/>
    </row>
    <row r="401" spans="1:14" ht="80.25" customHeight="1" outlineLevel="1" x14ac:dyDescent="0.25">
      <c r="A401" s="256"/>
      <c r="B401" s="200" t="s">
        <v>295</v>
      </c>
      <c r="C401" s="192" t="s">
        <v>35</v>
      </c>
      <c r="D401" s="200" t="s">
        <v>130</v>
      </c>
      <c r="E401" s="237" t="s">
        <v>224</v>
      </c>
      <c r="F401" s="190" t="s">
        <v>463</v>
      </c>
      <c r="G401" s="186"/>
      <c r="H401" s="211"/>
      <c r="I401" s="211"/>
      <c r="K401" s="185"/>
      <c r="L401" s="185"/>
      <c r="M401" s="185"/>
      <c r="N401" s="185"/>
    </row>
    <row r="402" spans="1:14" ht="139.5" customHeight="1" outlineLevel="1" x14ac:dyDescent="0.25">
      <c r="A402" s="256"/>
      <c r="B402" s="200"/>
      <c r="C402" s="193"/>
      <c r="D402" s="200"/>
      <c r="E402" s="239"/>
      <c r="F402" s="191"/>
      <c r="G402" s="187"/>
      <c r="H402" s="214"/>
      <c r="I402" s="214"/>
      <c r="K402" s="185"/>
      <c r="L402" s="185"/>
      <c r="M402" s="185"/>
      <c r="N402" s="185"/>
    </row>
    <row r="403" spans="1:14" ht="18.75" customHeight="1" outlineLevel="1" x14ac:dyDescent="0.25">
      <c r="A403" s="326" t="s">
        <v>225</v>
      </c>
      <c r="B403" s="327"/>
      <c r="C403" s="327"/>
      <c r="D403" s="327"/>
      <c r="E403" s="327"/>
      <c r="F403" s="327"/>
      <c r="G403" s="327"/>
      <c r="H403" s="327"/>
      <c r="I403" s="328"/>
      <c r="K403" s="40"/>
      <c r="L403" s="40"/>
      <c r="M403" s="40"/>
    </row>
    <row r="404" spans="1:14" ht="26.25" customHeight="1" outlineLevel="1" x14ac:dyDescent="0.25">
      <c r="A404" s="204" t="s">
        <v>304</v>
      </c>
      <c r="B404" s="230" t="s">
        <v>226</v>
      </c>
      <c r="C404" s="192" t="s">
        <v>19</v>
      </c>
      <c r="D404" s="192" t="s">
        <v>477</v>
      </c>
      <c r="E404" s="192" t="s">
        <v>19</v>
      </c>
      <c r="F404" s="192" t="s">
        <v>19</v>
      </c>
      <c r="G404" s="97" t="s">
        <v>84</v>
      </c>
      <c r="H404" s="101">
        <v>86370.4</v>
      </c>
      <c r="I404" s="172">
        <f>I405</f>
        <v>34354.9</v>
      </c>
      <c r="K404" s="153"/>
      <c r="L404" s="40"/>
      <c r="M404" s="40"/>
    </row>
    <row r="405" spans="1:14" ht="83.25" customHeight="1" outlineLevel="1" x14ac:dyDescent="0.25">
      <c r="A405" s="199"/>
      <c r="B405" s="232"/>
      <c r="C405" s="193"/>
      <c r="D405" s="193"/>
      <c r="E405" s="193"/>
      <c r="F405" s="193"/>
      <c r="G405" s="97" t="s">
        <v>15</v>
      </c>
      <c r="H405" s="101">
        <v>86370.4</v>
      </c>
      <c r="I405" s="172">
        <v>34354.9</v>
      </c>
      <c r="K405" s="40"/>
      <c r="L405" s="40"/>
      <c r="M405" s="40"/>
    </row>
    <row r="406" spans="1:14" ht="22.5" customHeight="1" outlineLevel="1" x14ac:dyDescent="0.25">
      <c r="A406" s="204" t="s">
        <v>305</v>
      </c>
      <c r="B406" s="230" t="s">
        <v>227</v>
      </c>
      <c r="C406" s="192" t="s">
        <v>19</v>
      </c>
      <c r="D406" s="192" t="s">
        <v>478</v>
      </c>
      <c r="E406" s="192" t="s">
        <v>19</v>
      </c>
      <c r="F406" s="192" t="s">
        <v>19</v>
      </c>
      <c r="G406" s="97" t="s">
        <v>84</v>
      </c>
      <c r="H406" s="101">
        <v>1254</v>
      </c>
      <c r="I406" s="172">
        <f>I407</f>
        <v>68.8</v>
      </c>
      <c r="K406" s="40"/>
      <c r="L406" s="40"/>
      <c r="M406" s="40"/>
    </row>
    <row r="407" spans="1:14" ht="66" customHeight="1" outlineLevel="1" x14ac:dyDescent="0.25">
      <c r="A407" s="199"/>
      <c r="B407" s="232"/>
      <c r="C407" s="193"/>
      <c r="D407" s="193"/>
      <c r="E407" s="193"/>
      <c r="F407" s="193"/>
      <c r="G407" s="97" t="s">
        <v>15</v>
      </c>
      <c r="H407" s="101">
        <v>1254</v>
      </c>
      <c r="I407" s="172">
        <v>68.8</v>
      </c>
      <c r="K407" s="40"/>
      <c r="L407" s="40"/>
      <c r="M407" s="40"/>
    </row>
    <row r="408" spans="1:14" ht="30.75" customHeight="1" outlineLevel="1" x14ac:dyDescent="0.25">
      <c r="A408" s="204" t="s">
        <v>306</v>
      </c>
      <c r="B408" s="230" t="s">
        <v>228</v>
      </c>
      <c r="C408" s="192" t="s">
        <v>19</v>
      </c>
      <c r="D408" s="192" t="s">
        <v>479</v>
      </c>
      <c r="E408" s="192" t="s">
        <v>19</v>
      </c>
      <c r="F408" s="192" t="s">
        <v>19</v>
      </c>
      <c r="G408" s="97" t="s">
        <v>84</v>
      </c>
      <c r="H408" s="101">
        <f>H409+H410</f>
        <v>156948.70000000001</v>
      </c>
      <c r="I408" s="172">
        <f>I409+I410</f>
        <v>83960.3</v>
      </c>
      <c r="K408" s="153"/>
      <c r="L408" s="40"/>
      <c r="M408" s="40"/>
    </row>
    <row r="409" spans="1:14" ht="24.75" customHeight="1" outlineLevel="1" x14ac:dyDescent="0.25">
      <c r="A409" s="205"/>
      <c r="B409" s="231"/>
      <c r="C409" s="263"/>
      <c r="D409" s="263"/>
      <c r="E409" s="263"/>
      <c r="F409" s="263"/>
      <c r="G409" s="97" t="s">
        <v>14</v>
      </c>
      <c r="H409" s="101">
        <v>1056.7</v>
      </c>
      <c r="I409" s="172">
        <v>583.1</v>
      </c>
      <c r="K409" s="40"/>
      <c r="L409" s="40"/>
      <c r="M409" s="40"/>
    </row>
    <row r="410" spans="1:14" ht="53.25" customHeight="1" outlineLevel="1" x14ac:dyDescent="0.25">
      <c r="A410" s="199"/>
      <c r="B410" s="232"/>
      <c r="C410" s="193"/>
      <c r="D410" s="193"/>
      <c r="E410" s="193"/>
      <c r="F410" s="193"/>
      <c r="G410" s="97" t="s">
        <v>15</v>
      </c>
      <c r="H410" s="101">
        <v>155892</v>
      </c>
      <c r="I410" s="172">
        <f>83371.3+5.9</f>
        <v>83377.2</v>
      </c>
      <c r="K410" s="40"/>
      <c r="L410" s="40"/>
      <c r="M410" s="40"/>
    </row>
    <row r="411" spans="1:14" ht="76.5" customHeight="1" outlineLevel="1" x14ac:dyDescent="0.25">
      <c r="A411" s="204" t="s">
        <v>307</v>
      </c>
      <c r="B411" s="230" t="s">
        <v>229</v>
      </c>
      <c r="C411" s="192" t="s">
        <v>19</v>
      </c>
      <c r="D411" s="192" t="s">
        <v>480</v>
      </c>
      <c r="E411" s="192" t="s">
        <v>19</v>
      </c>
      <c r="F411" s="192" t="s">
        <v>19</v>
      </c>
      <c r="G411" s="97" t="s">
        <v>84</v>
      </c>
      <c r="H411" s="101">
        <v>2.2999999999999998</v>
      </c>
      <c r="I411" s="172">
        <f>I412</f>
        <v>0</v>
      </c>
      <c r="K411" s="40"/>
      <c r="L411" s="40"/>
      <c r="M411" s="40"/>
    </row>
    <row r="412" spans="1:14" ht="57" customHeight="1" outlineLevel="1" x14ac:dyDescent="0.25">
      <c r="A412" s="199"/>
      <c r="B412" s="232"/>
      <c r="C412" s="193"/>
      <c r="D412" s="193"/>
      <c r="E412" s="193"/>
      <c r="F412" s="193"/>
      <c r="G412" s="97" t="s">
        <v>14</v>
      </c>
      <c r="H412" s="101">
        <v>2.2999999999999998</v>
      </c>
      <c r="I412" s="172">
        <v>0</v>
      </c>
      <c r="K412" s="40"/>
      <c r="L412" s="40"/>
      <c r="M412" s="40"/>
    </row>
    <row r="413" spans="1:14" ht="43.5" customHeight="1" outlineLevel="1" x14ac:dyDescent="0.25">
      <c r="A413" s="194" t="s">
        <v>308</v>
      </c>
      <c r="B413" s="201" t="s">
        <v>230</v>
      </c>
      <c r="C413" s="192" t="s">
        <v>19</v>
      </c>
      <c r="D413" s="192" t="s">
        <v>21</v>
      </c>
      <c r="E413" s="192" t="s">
        <v>19</v>
      </c>
      <c r="F413" s="192" t="s">
        <v>19</v>
      </c>
      <c r="G413" s="97" t="s">
        <v>84</v>
      </c>
      <c r="H413" s="100">
        <v>500</v>
      </c>
      <c r="I413" s="172">
        <f>I414</f>
        <v>500</v>
      </c>
      <c r="K413" s="40"/>
      <c r="L413" s="40"/>
      <c r="M413" s="40"/>
    </row>
    <row r="414" spans="1:14" ht="30" customHeight="1" outlineLevel="1" x14ac:dyDescent="0.25">
      <c r="A414" s="194"/>
      <c r="B414" s="201"/>
      <c r="C414" s="193"/>
      <c r="D414" s="193"/>
      <c r="E414" s="193"/>
      <c r="F414" s="193"/>
      <c r="G414" s="97" t="s">
        <v>15</v>
      </c>
      <c r="H414" s="100">
        <v>500</v>
      </c>
      <c r="I414" s="172">
        <v>500</v>
      </c>
      <c r="K414" s="40"/>
      <c r="L414" s="40"/>
      <c r="M414" s="40"/>
    </row>
    <row r="415" spans="1:14" ht="22.5" customHeight="1" x14ac:dyDescent="0.25">
      <c r="A415" s="247" t="s">
        <v>145</v>
      </c>
      <c r="B415" s="248"/>
      <c r="C415" s="248"/>
      <c r="D415" s="248"/>
      <c r="E415" s="248"/>
      <c r="F415" s="249"/>
      <c r="G415" s="119" t="s">
        <v>12</v>
      </c>
      <c r="H415" s="107">
        <f>H416+H417+H418</f>
        <v>6364765.5</v>
      </c>
      <c r="I415" s="135">
        <f>I416+I417+I418</f>
        <v>3805105.9000000004</v>
      </c>
    </row>
    <row r="416" spans="1:14" x14ac:dyDescent="0.25">
      <c r="A416" s="250"/>
      <c r="B416" s="251"/>
      <c r="C416" s="251"/>
      <c r="D416" s="251"/>
      <c r="E416" s="251"/>
      <c r="F416" s="252"/>
      <c r="G416" s="120" t="s">
        <v>13</v>
      </c>
      <c r="H416" s="107">
        <f>H242+H230</f>
        <v>319177.90000000002</v>
      </c>
      <c r="I416" s="135">
        <f>I242+I230+I258</f>
        <v>223509.2</v>
      </c>
    </row>
    <row r="417" spans="1:14" ht="15.75" customHeight="1" x14ac:dyDescent="0.25">
      <c r="A417" s="250"/>
      <c r="B417" s="251"/>
      <c r="C417" s="251"/>
      <c r="D417" s="251"/>
      <c r="E417" s="251"/>
      <c r="F417" s="252"/>
      <c r="G417" s="120" t="s">
        <v>14</v>
      </c>
      <c r="H417" s="107">
        <f>H11+H27+H40+H78+H97+H173+H216+H259+H354+H412+H348+H243+H409</f>
        <v>4825479.2</v>
      </c>
      <c r="I417" s="135">
        <f>I19+I23+I27+I40+I85+I90+I99+I182+I222+I227+I248+I263+I274+I293+I348+I357+I409</f>
        <v>2864285.3000000003</v>
      </c>
      <c r="M417" s="32" t="s">
        <v>16</v>
      </c>
    </row>
    <row r="418" spans="1:14" ht="17.25" customHeight="1" x14ac:dyDescent="0.25">
      <c r="A418" s="250"/>
      <c r="B418" s="251"/>
      <c r="C418" s="251"/>
      <c r="D418" s="251"/>
      <c r="E418" s="251"/>
      <c r="F418" s="252"/>
      <c r="G418" s="121" t="s">
        <v>15</v>
      </c>
      <c r="H418" s="108">
        <v>1220108.3999999999</v>
      </c>
      <c r="I418" s="136">
        <f>I12+I57+I79+I115+I217+I244+I260+I317+I341+I355+I375+I386+I396+I405+I407+I410+I414</f>
        <v>717311.4</v>
      </c>
    </row>
    <row r="419" spans="1:14" ht="45.75" customHeight="1" x14ac:dyDescent="0.25">
      <c r="A419" s="225" t="s">
        <v>481</v>
      </c>
      <c r="B419" s="225"/>
      <c r="C419" s="225"/>
      <c r="D419" s="225"/>
      <c r="E419" s="225"/>
      <c r="F419" s="225"/>
      <c r="G419" s="225"/>
      <c r="H419" s="225"/>
      <c r="I419" s="225"/>
      <c r="J419" s="127"/>
      <c r="K419" s="42"/>
      <c r="L419" s="40"/>
    </row>
    <row r="420" spans="1:14" ht="39" customHeight="1" x14ac:dyDescent="0.3">
      <c r="A420" s="226" t="s">
        <v>476</v>
      </c>
      <c r="B420" s="226"/>
      <c r="C420" s="226"/>
      <c r="D420" s="226"/>
      <c r="E420" s="226"/>
      <c r="F420" s="226"/>
      <c r="G420" s="226"/>
      <c r="H420" s="226"/>
      <c r="I420" s="226"/>
      <c r="J420" s="128"/>
      <c r="K420" s="43"/>
      <c r="L420" s="40"/>
    </row>
    <row r="421" spans="1:14" x14ac:dyDescent="0.25">
      <c r="G421" s="122"/>
    </row>
    <row r="422" spans="1:14" x14ac:dyDescent="0.25">
      <c r="A422" s="77"/>
      <c r="B422" s="78"/>
      <c r="C422" s="79"/>
      <c r="D422" s="78"/>
      <c r="E422" s="79"/>
      <c r="F422" s="78"/>
      <c r="G422" s="123"/>
      <c r="H422" s="109"/>
      <c r="I422" s="137"/>
    </row>
    <row r="423" spans="1:14" ht="41.25" customHeight="1" x14ac:dyDescent="0.25">
      <c r="A423" s="184" t="s">
        <v>468</v>
      </c>
      <c r="B423" s="216"/>
      <c r="C423" s="216"/>
      <c r="D423" s="216"/>
      <c r="E423" s="216"/>
      <c r="F423" s="216"/>
      <c r="G423" s="216"/>
      <c r="H423" s="216"/>
      <c r="I423" s="216"/>
    </row>
    <row r="424" spans="1:14" ht="18" customHeight="1" x14ac:dyDescent="0.25">
      <c r="A424" s="184"/>
      <c r="B424" s="185"/>
      <c r="C424" s="185"/>
      <c r="D424" s="185"/>
      <c r="E424" s="185"/>
      <c r="F424" s="185"/>
      <c r="G424" s="185"/>
      <c r="H424" s="185"/>
      <c r="I424" s="185"/>
      <c r="J424" s="185"/>
      <c r="K424" s="185"/>
      <c r="L424" s="185"/>
      <c r="M424" s="185"/>
      <c r="N424" s="185"/>
    </row>
    <row r="425" spans="1:14" ht="18.75" x14ac:dyDescent="0.3">
      <c r="A425" s="81" t="s">
        <v>469</v>
      </c>
      <c r="B425" s="81"/>
      <c r="C425" s="81"/>
      <c r="D425" s="81"/>
      <c r="E425" s="81"/>
      <c r="F425" s="81"/>
      <c r="G425" s="81"/>
      <c r="H425" s="112"/>
      <c r="I425" s="138"/>
    </row>
    <row r="426" spans="1:14" ht="18.75" x14ac:dyDescent="0.3">
      <c r="A426" s="81" t="s">
        <v>470</v>
      </c>
      <c r="B426" s="81"/>
      <c r="C426" s="81"/>
      <c r="D426" s="81"/>
      <c r="E426" s="81"/>
      <c r="F426" s="81"/>
      <c r="G426" s="81"/>
      <c r="H426" s="112"/>
      <c r="I426" s="138"/>
    </row>
    <row r="427" spans="1:14" ht="18.75" x14ac:dyDescent="0.3">
      <c r="A427" s="81" t="s">
        <v>475</v>
      </c>
      <c r="B427" s="81"/>
      <c r="C427" s="81"/>
      <c r="D427" s="81"/>
      <c r="E427" s="81"/>
      <c r="F427" s="81"/>
      <c r="G427" s="81"/>
      <c r="H427" s="112"/>
      <c r="I427" s="138"/>
    </row>
    <row r="428" spans="1:14" ht="20.25" customHeight="1" x14ac:dyDescent="0.3">
      <c r="A428" s="81" t="s">
        <v>473</v>
      </c>
      <c r="B428" s="81"/>
      <c r="C428" s="81"/>
      <c r="D428" s="81"/>
      <c r="E428" s="81"/>
      <c r="F428" s="81"/>
      <c r="G428" s="81"/>
      <c r="H428" s="112"/>
      <c r="I428" s="138"/>
    </row>
    <row r="429" spans="1:14" ht="18.75" x14ac:dyDescent="0.3">
      <c r="A429" s="81" t="s">
        <v>471</v>
      </c>
      <c r="B429" s="81"/>
      <c r="C429" s="81"/>
      <c r="D429" s="81"/>
      <c r="E429" s="81"/>
      <c r="F429" s="81"/>
      <c r="G429" s="81"/>
      <c r="H429" s="112"/>
      <c r="I429" s="138"/>
    </row>
    <row r="430" spans="1:14" ht="18.75" x14ac:dyDescent="0.3">
      <c r="A430" s="81" t="s">
        <v>472</v>
      </c>
      <c r="B430" s="81"/>
      <c r="C430" s="81"/>
      <c r="D430" s="81"/>
      <c r="E430" s="81"/>
      <c r="F430" s="81"/>
      <c r="G430" s="81"/>
      <c r="H430" s="112"/>
      <c r="I430" s="138"/>
    </row>
    <row r="431" spans="1:14" ht="18.75" x14ac:dyDescent="0.3">
      <c r="A431" s="81"/>
      <c r="B431" s="81"/>
      <c r="C431" s="81"/>
      <c r="D431" s="81"/>
      <c r="E431" s="81"/>
      <c r="F431" s="81"/>
      <c r="G431" s="81"/>
      <c r="H431" s="112"/>
      <c r="I431" s="138"/>
    </row>
    <row r="432" spans="1:14" ht="18.75" x14ac:dyDescent="0.3">
      <c r="A432" s="81"/>
      <c r="B432" s="81"/>
      <c r="C432" s="81"/>
      <c r="D432" s="81"/>
      <c r="E432" s="81"/>
      <c r="F432" s="81"/>
      <c r="G432" s="81"/>
      <c r="H432" s="112"/>
      <c r="I432" s="138"/>
    </row>
    <row r="433" spans="1:9" ht="18.75" x14ac:dyDescent="0.3">
      <c r="A433" s="81"/>
      <c r="B433" s="81"/>
      <c r="C433" s="81"/>
      <c r="D433" s="81"/>
      <c r="E433" s="81"/>
      <c r="F433" s="81"/>
      <c r="G433" s="81"/>
      <c r="H433" s="112"/>
      <c r="I433" s="138"/>
    </row>
    <row r="434" spans="1:9" ht="18.75" x14ac:dyDescent="0.3">
      <c r="A434" s="81"/>
      <c r="B434" s="81"/>
      <c r="C434" s="81"/>
      <c r="D434" s="81"/>
      <c r="E434" s="81"/>
      <c r="F434" s="81"/>
      <c r="G434" s="81"/>
      <c r="H434" s="112"/>
      <c r="I434" s="138"/>
    </row>
    <row r="435" spans="1:9" ht="18.75" x14ac:dyDescent="0.3">
      <c r="A435" s="81"/>
      <c r="B435" s="81"/>
      <c r="C435" s="81"/>
      <c r="D435" s="81"/>
      <c r="E435" s="81"/>
      <c r="F435" s="81"/>
      <c r="G435" s="81"/>
      <c r="H435" s="112"/>
      <c r="I435" s="138"/>
    </row>
    <row r="436" spans="1:9" ht="18.75" x14ac:dyDescent="0.3">
      <c r="A436" s="81"/>
      <c r="B436" s="81"/>
      <c r="C436" s="81"/>
      <c r="D436" s="81"/>
      <c r="E436" s="81"/>
      <c r="F436" s="81"/>
      <c r="G436" s="81"/>
      <c r="H436" s="112"/>
      <c r="I436" s="138"/>
    </row>
    <row r="437" spans="1:9" ht="18.75" x14ac:dyDescent="0.3">
      <c r="A437" s="81"/>
      <c r="B437" s="81"/>
      <c r="C437" s="81"/>
      <c r="D437" s="81"/>
      <c r="E437" s="81"/>
      <c r="F437" s="81"/>
      <c r="G437" s="81"/>
      <c r="H437" s="112"/>
      <c r="I437" s="138"/>
    </row>
    <row r="438" spans="1:9" ht="18.75" x14ac:dyDescent="0.3">
      <c r="A438" s="81"/>
      <c r="B438" s="81"/>
      <c r="C438" s="81"/>
      <c r="D438" s="81"/>
      <c r="E438" s="81"/>
      <c r="F438" s="81"/>
      <c r="G438" s="81"/>
      <c r="H438" s="112"/>
      <c r="I438" s="138"/>
    </row>
    <row r="439" spans="1:9" ht="18.75" x14ac:dyDescent="0.3">
      <c r="A439" s="81"/>
      <c r="B439" s="81"/>
      <c r="C439" s="81"/>
      <c r="D439" s="81"/>
      <c r="E439" s="81"/>
      <c r="F439" s="81"/>
      <c r="G439" s="81"/>
      <c r="H439" s="112"/>
      <c r="I439" s="138"/>
    </row>
    <row r="440" spans="1:9" ht="18.75" x14ac:dyDescent="0.3">
      <c r="A440" s="81"/>
      <c r="B440" s="81"/>
      <c r="C440" s="81"/>
      <c r="D440" s="81"/>
      <c r="E440" s="81"/>
      <c r="F440" s="81"/>
      <c r="G440" s="81"/>
      <c r="H440" s="112"/>
      <c r="I440" s="138"/>
    </row>
    <row r="441" spans="1:9" ht="18.75" x14ac:dyDescent="0.3">
      <c r="A441" s="81"/>
      <c r="B441" s="81"/>
      <c r="C441" s="81"/>
      <c r="D441" s="81"/>
      <c r="E441" s="81"/>
      <c r="F441" s="81"/>
      <c r="G441" s="81"/>
      <c r="H441" s="112"/>
      <c r="I441" s="138"/>
    </row>
    <row r="442" spans="1:9" ht="18.75" x14ac:dyDescent="0.3">
      <c r="A442" s="81"/>
      <c r="B442" s="81"/>
      <c r="C442" s="81"/>
      <c r="D442" s="81"/>
      <c r="E442" s="81"/>
      <c r="F442" s="81"/>
      <c r="G442" s="81"/>
      <c r="H442" s="112"/>
      <c r="I442" s="138"/>
    </row>
    <row r="443" spans="1:9" ht="18.75" x14ac:dyDescent="0.3">
      <c r="A443" s="81"/>
      <c r="B443" s="81"/>
      <c r="C443" s="81"/>
      <c r="D443" s="81"/>
      <c r="E443" s="81"/>
      <c r="F443" s="81"/>
      <c r="G443" s="81"/>
      <c r="H443" s="112"/>
      <c r="I443" s="138"/>
    </row>
    <row r="444" spans="1:9" ht="18.75" x14ac:dyDescent="0.3">
      <c r="A444" s="81"/>
      <c r="B444" s="81"/>
      <c r="C444" s="81"/>
      <c r="D444" s="81"/>
      <c r="E444" s="81"/>
      <c r="F444" s="81"/>
      <c r="G444" s="81"/>
      <c r="H444" s="112"/>
      <c r="I444" s="138"/>
    </row>
    <row r="445" spans="1:9" ht="18.75" x14ac:dyDescent="0.3">
      <c r="A445" s="81"/>
      <c r="B445" s="81"/>
      <c r="C445" s="81"/>
      <c r="D445" s="81"/>
      <c r="E445" s="81"/>
      <c r="F445" s="81"/>
      <c r="G445" s="81"/>
      <c r="H445" s="112"/>
      <c r="I445" s="138"/>
    </row>
    <row r="446" spans="1:9" ht="18.75" x14ac:dyDescent="0.3">
      <c r="A446" s="81"/>
      <c r="B446" s="81"/>
      <c r="C446" s="81"/>
      <c r="D446" s="81"/>
      <c r="E446" s="81"/>
      <c r="F446" s="81"/>
      <c r="G446" s="81"/>
      <c r="H446" s="112"/>
      <c r="I446" s="138"/>
    </row>
    <row r="447" spans="1:9" ht="18.75" x14ac:dyDescent="0.3">
      <c r="A447" s="81"/>
      <c r="B447" s="81"/>
      <c r="C447" s="81"/>
      <c r="D447" s="81"/>
      <c r="E447" s="81"/>
      <c r="F447" s="81"/>
      <c r="G447" s="81"/>
      <c r="H447" s="112"/>
      <c r="I447" s="138"/>
    </row>
    <row r="448" spans="1:9" ht="18.75" x14ac:dyDescent="0.3">
      <c r="A448" s="81"/>
      <c r="B448" s="81"/>
      <c r="C448" s="81"/>
      <c r="D448" s="81"/>
      <c r="E448" s="81"/>
      <c r="F448" s="81"/>
      <c r="G448" s="81"/>
      <c r="H448" s="112"/>
      <c r="I448" s="138"/>
    </row>
    <row r="449" spans="1:9" ht="18.75" x14ac:dyDescent="0.3">
      <c r="A449" s="81"/>
      <c r="B449" s="81"/>
      <c r="C449" s="81"/>
      <c r="D449" s="81"/>
      <c r="E449" s="81"/>
      <c r="F449" s="81"/>
      <c r="G449" s="81"/>
      <c r="H449" s="112"/>
      <c r="I449" s="138"/>
    </row>
    <row r="450" spans="1:9" ht="18.75" x14ac:dyDescent="0.3">
      <c r="A450" s="81"/>
      <c r="B450" s="81"/>
      <c r="C450" s="81"/>
      <c r="D450" s="81"/>
      <c r="E450" s="81"/>
      <c r="F450" s="81"/>
      <c r="G450" s="81"/>
      <c r="H450" s="112"/>
      <c r="I450" s="138"/>
    </row>
    <row r="451" spans="1:9" ht="18.75" x14ac:dyDescent="0.3">
      <c r="A451" s="81"/>
      <c r="B451" s="81"/>
      <c r="C451" s="81"/>
      <c r="D451" s="81"/>
      <c r="E451" s="81"/>
      <c r="F451" s="81"/>
      <c r="G451" s="81"/>
      <c r="H451" s="112"/>
      <c r="I451" s="138"/>
    </row>
    <row r="452" spans="1:9" ht="18.75" x14ac:dyDescent="0.3">
      <c r="A452" s="81"/>
      <c r="B452" s="81"/>
      <c r="C452" s="81"/>
      <c r="D452" s="81"/>
      <c r="E452" s="81"/>
      <c r="F452" s="81"/>
      <c r="G452" s="81"/>
      <c r="H452" s="112"/>
      <c r="I452" s="138"/>
    </row>
    <row r="453" spans="1:9" ht="18.75" x14ac:dyDescent="0.3">
      <c r="A453" s="81"/>
      <c r="B453" s="81"/>
      <c r="C453" s="81"/>
      <c r="D453" s="81"/>
      <c r="E453" s="81"/>
      <c r="F453" s="81"/>
      <c r="G453" s="81"/>
      <c r="H453" s="112"/>
      <c r="I453" s="138"/>
    </row>
    <row r="454" spans="1:9" ht="18.75" x14ac:dyDescent="0.3">
      <c r="A454" s="81"/>
      <c r="B454" s="81"/>
      <c r="C454" s="81"/>
      <c r="D454" s="81"/>
      <c r="E454" s="81"/>
      <c r="F454" s="81"/>
      <c r="G454" s="81"/>
      <c r="H454" s="112"/>
      <c r="I454" s="138"/>
    </row>
    <row r="455" spans="1:9" ht="18.75" x14ac:dyDescent="0.3">
      <c r="A455" s="81"/>
      <c r="B455" s="81"/>
      <c r="C455" s="81"/>
      <c r="D455" s="81"/>
      <c r="E455" s="81"/>
      <c r="F455" s="81"/>
      <c r="G455" s="81"/>
      <c r="H455" s="112"/>
      <c r="I455" s="138"/>
    </row>
    <row r="456" spans="1:9" ht="18.75" x14ac:dyDescent="0.3">
      <c r="A456" s="81"/>
      <c r="B456" s="81"/>
      <c r="C456" s="81"/>
      <c r="D456" s="81"/>
      <c r="E456" s="81"/>
      <c r="F456" s="81"/>
      <c r="G456" s="81"/>
      <c r="H456" s="112"/>
      <c r="I456" s="138"/>
    </row>
    <row r="457" spans="1:9" ht="18.75" x14ac:dyDescent="0.3">
      <c r="A457" s="81"/>
      <c r="B457" s="81"/>
      <c r="C457" s="81"/>
      <c r="D457" s="81"/>
      <c r="E457" s="81"/>
      <c r="F457" s="81"/>
      <c r="G457" s="81"/>
      <c r="H457" s="112"/>
      <c r="I457" s="138"/>
    </row>
    <row r="458" spans="1:9" ht="18.75" x14ac:dyDescent="0.3">
      <c r="A458" s="81"/>
      <c r="B458" s="81"/>
      <c r="C458" s="81"/>
      <c r="D458" s="81"/>
      <c r="E458" s="81"/>
      <c r="F458" s="81"/>
      <c r="G458" s="81"/>
      <c r="H458" s="112"/>
      <c r="I458" s="138"/>
    </row>
    <row r="459" spans="1:9" ht="18.75" x14ac:dyDescent="0.3">
      <c r="A459" s="81"/>
      <c r="B459" s="81"/>
      <c r="C459" s="81"/>
      <c r="D459" s="81"/>
      <c r="E459" s="81"/>
      <c r="F459" s="81"/>
      <c r="G459" s="81"/>
      <c r="H459" s="112"/>
      <c r="I459" s="138"/>
    </row>
    <row r="460" spans="1:9" ht="18.75" x14ac:dyDescent="0.3">
      <c r="A460" s="81"/>
      <c r="B460" s="81"/>
      <c r="C460" s="81"/>
      <c r="D460" s="81"/>
      <c r="E460" s="81"/>
      <c r="F460" s="81"/>
      <c r="G460" s="81"/>
      <c r="H460" s="112"/>
      <c r="I460" s="138"/>
    </row>
    <row r="461" spans="1:9" ht="18.75" x14ac:dyDescent="0.3">
      <c r="A461" s="81"/>
      <c r="B461" s="81"/>
      <c r="C461" s="81"/>
      <c r="D461" s="81"/>
      <c r="E461" s="81"/>
      <c r="F461" s="81"/>
      <c r="G461" s="81"/>
      <c r="H461" s="112"/>
      <c r="I461" s="138"/>
    </row>
    <row r="462" spans="1:9" ht="18.75" x14ac:dyDescent="0.3">
      <c r="A462" s="81"/>
      <c r="B462" s="81"/>
      <c r="C462" s="81"/>
      <c r="D462" s="81"/>
      <c r="E462" s="81"/>
      <c r="F462" s="81"/>
      <c r="G462" s="81"/>
      <c r="H462" s="112"/>
      <c r="I462" s="138"/>
    </row>
    <row r="463" spans="1:9" ht="18.75" x14ac:dyDescent="0.3">
      <c r="A463" s="81"/>
      <c r="B463" s="81"/>
      <c r="C463" s="81"/>
      <c r="D463" s="81"/>
      <c r="E463" s="81"/>
      <c r="F463" s="81"/>
      <c r="G463" s="81"/>
      <c r="H463" s="112"/>
      <c r="I463" s="138"/>
    </row>
    <row r="464" spans="1:9" ht="18.75" x14ac:dyDescent="0.3">
      <c r="A464" s="80"/>
      <c r="B464" s="80"/>
      <c r="C464" s="80"/>
      <c r="D464" s="80"/>
      <c r="E464" s="80"/>
      <c r="F464" s="80"/>
      <c r="G464" s="80"/>
      <c r="H464" s="113"/>
      <c r="I464" s="139"/>
    </row>
    <row r="465" spans="1:9" ht="18.75" x14ac:dyDescent="0.3">
      <c r="A465" s="80"/>
      <c r="B465" s="80"/>
      <c r="C465" s="80"/>
      <c r="D465" s="80"/>
      <c r="E465" s="80"/>
      <c r="F465" s="80"/>
      <c r="G465" s="80"/>
      <c r="H465" s="113"/>
      <c r="I465" s="139"/>
    </row>
    <row r="466" spans="1:9" ht="18.75" x14ac:dyDescent="0.3">
      <c r="A466" s="80"/>
      <c r="B466" s="80"/>
      <c r="C466" s="80"/>
      <c r="D466" s="80"/>
      <c r="E466" s="80"/>
      <c r="F466" s="80"/>
      <c r="G466" s="80"/>
      <c r="H466" s="113"/>
      <c r="I466" s="139"/>
    </row>
    <row r="467" spans="1:9" ht="18.75" x14ac:dyDescent="0.3">
      <c r="A467" s="80"/>
      <c r="B467" s="80"/>
      <c r="C467" s="80"/>
      <c r="D467" s="80"/>
      <c r="E467" s="80"/>
      <c r="F467" s="80"/>
      <c r="G467" s="80"/>
      <c r="H467" s="113"/>
      <c r="I467" s="139"/>
    </row>
    <row r="468" spans="1:9" ht="18.75" x14ac:dyDescent="0.3">
      <c r="A468" s="80"/>
      <c r="B468" s="80"/>
      <c r="C468" s="80"/>
      <c r="D468" s="80"/>
      <c r="E468" s="80"/>
      <c r="F468" s="80"/>
      <c r="G468" s="80"/>
      <c r="H468" s="113"/>
      <c r="I468" s="139"/>
    </row>
    <row r="469" spans="1:9" ht="18.75" x14ac:dyDescent="0.3">
      <c r="A469" s="80"/>
      <c r="B469" s="80"/>
      <c r="C469" s="80"/>
      <c r="D469" s="80"/>
      <c r="E469" s="80"/>
      <c r="F469" s="80"/>
      <c r="G469" s="80"/>
      <c r="H469" s="113"/>
      <c r="I469" s="139"/>
    </row>
    <row r="470" spans="1:9" ht="18.75" x14ac:dyDescent="0.3">
      <c r="A470" s="80"/>
      <c r="B470" s="80"/>
      <c r="C470" s="80"/>
      <c r="D470" s="80"/>
      <c r="E470" s="80"/>
      <c r="F470" s="80"/>
      <c r="G470" s="80"/>
      <c r="H470" s="113"/>
      <c r="I470" s="139"/>
    </row>
    <row r="471" spans="1:9" ht="18.75" x14ac:dyDescent="0.3">
      <c r="A471" s="80"/>
      <c r="B471" s="80"/>
      <c r="C471" s="80"/>
      <c r="D471" s="80"/>
      <c r="E471" s="80"/>
      <c r="F471" s="80"/>
      <c r="G471" s="80"/>
      <c r="H471" s="113"/>
      <c r="I471" s="139"/>
    </row>
  </sheetData>
  <autoFilter ref="A5:I420">
    <filterColumn colId="4" showButton="0"/>
    <filterColumn colId="6" showButton="0"/>
    <filterColumn colId="7" showButton="0"/>
  </autoFilter>
  <mergeCells count="1058">
    <mergeCell ref="A411:A412"/>
    <mergeCell ref="B411:B412"/>
    <mergeCell ref="C411:C412"/>
    <mergeCell ref="D411:D412"/>
    <mergeCell ref="E411:E412"/>
    <mergeCell ref="F411:F412"/>
    <mergeCell ref="A413:A414"/>
    <mergeCell ref="B413:B414"/>
    <mergeCell ref="C413:C414"/>
    <mergeCell ref="D413:D414"/>
    <mergeCell ref="E413:E414"/>
    <mergeCell ref="F413:F414"/>
    <mergeCell ref="A406:A407"/>
    <mergeCell ref="B406:B407"/>
    <mergeCell ref="C406:C407"/>
    <mergeCell ref="D406:D407"/>
    <mergeCell ref="E406:E407"/>
    <mergeCell ref="F406:F407"/>
    <mergeCell ref="A408:A410"/>
    <mergeCell ref="B408:B410"/>
    <mergeCell ref="C408:C410"/>
    <mergeCell ref="D408:D410"/>
    <mergeCell ref="E408:E410"/>
    <mergeCell ref="F408:F410"/>
    <mergeCell ref="A403:I403"/>
    <mergeCell ref="A404:A405"/>
    <mergeCell ref="B404:B405"/>
    <mergeCell ref="C404:C405"/>
    <mergeCell ref="D404:D405"/>
    <mergeCell ref="E404:E405"/>
    <mergeCell ref="F404:F405"/>
    <mergeCell ref="A337:A341"/>
    <mergeCell ref="B337:B341"/>
    <mergeCell ref="C337:C341"/>
    <mergeCell ref="D337:D341"/>
    <mergeCell ref="E337:E341"/>
    <mergeCell ref="F337:F341"/>
    <mergeCell ref="A346:A348"/>
    <mergeCell ref="B346:B348"/>
    <mergeCell ref="C346:C348"/>
    <mergeCell ref="D346:D348"/>
    <mergeCell ref="E346:E348"/>
    <mergeCell ref="F346:F348"/>
    <mergeCell ref="B401:B402"/>
    <mergeCell ref="G401:G402"/>
    <mergeCell ref="H401:H402"/>
    <mergeCell ref="I401:I402"/>
    <mergeCell ref="B344:B345"/>
    <mergeCell ref="C344:C345"/>
    <mergeCell ref="A376:A377"/>
    <mergeCell ref="A397:A398"/>
    <mergeCell ref="B397:B398"/>
    <mergeCell ref="A387:A388"/>
    <mergeCell ref="B387:B388"/>
    <mergeCell ref="I380:I381"/>
    <mergeCell ref="G382:G383"/>
    <mergeCell ref="A313:A317"/>
    <mergeCell ref="B313:B317"/>
    <mergeCell ref="C313:C317"/>
    <mergeCell ref="D313:D317"/>
    <mergeCell ref="E313:E317"/>
    <mergeCell ref="F313:F317"/>
    <mergeCell ref="D255:D260"/>
    <mergeCell ref="C255:C260"/>
    <mergeCell ref="B255:B260"/>
    <mergeCell ref="A255:A260"/>
    <mergeCell ref="A214:A217"/>
    <mergeCell ref="B214:B217"/>
    <mergeCell ref="C214:C217"/>
    <mergeCell ref="D214:D217"/>
    <mergeCell ref="E214:E217"/>
    <mergeCell ref="F214:F217"/>
    <mergeCell ref="F240:F244"/>
    <mergeCell ref="E281:E285"/>
    <mergeCell ref="E279:E280"/>
    <mergeCell ref="F303:F304"/>
    <mergeCell ref="F306:F310"/>
    <mergeCell ref="C269:C275"/>
    <mergeCell ref="A240:A244"/>
    <mergeCell ref="D226:D228"/>
    <mergeCell ref="E226:E228"/>
    <mergeCell ref="D245:D249"/>
    <mergeCell ref="E245:E249"/>
    <mergeCell ref="E261:E264"/>
    <mergeCell ref="B265:B266"/>
    <mergeCell ref="D261:D264"/>
    <mergeCell ref="B253:B254"/>
    <mergeCell ref="B250:B251"/>
    <mergeCell ref="A113:A115"/>
    <mergeCell ref="B113:B115"/>
    <mergeCell ref="C113:C115"/>
    <mergeCell ref="D113:D115"/>
    <mergeCell ref="E113:E115"/>
    <mergeCell ref="F113:F115"/>
    <mergeCell ref="D77:D79"/>
    <mergeCell ref="E77:E79"/>
    <mergeCell ref="F77:F79"/>
    <mergeCell ref="A96:A98"/>
    <mergeCell ref="B96:B98"/>
    <mergeCell ref="C96:C98"/>
    <mergeCell ref="D96:D98"/>
    <mergeCell ref="E96:E98"/>
    <mergeCell ref="F96:F98"/>
    <mergeCell ref="C99:C100"/>
    <mergeCell ref="B99:B100"/>
    <mergeCell ref="B101:B102"/>
    <mergeCell ref="A111:A112"/>
    <mergeCell ref="A101:A102"/>
    <mergeCell ref="A106:A110"/>
    <mergeCell ref="B106:B110"/>
    <mergeCell ref="C106:C110"/>
    <mergeCell ref="D99:D100"/>
    <mergeCell ref="D106:D110"/>
    <mergeCell ref="D87:D88"/>
    <mergeCell ref="E101:E102"/>
    <mergeCell ref="B111:B112"/>
    <mergeCell ref="C111:C112"/>
    <mergeCell ref="E80:E86"/>
    <mergeCell ref="C80:C86"/>
    <mergeCell ref="E87:E88"/>
    <mergeCell ref="A51:A52"/>
    <mergeCell ref="C42:C46"/>
    <mergeCell ref="B103:B105"/>
    <mergeCell ref="C103:C105"/>
    <mergeCell ref="D103:D105"/>
    <mergeCell ref="E103:E105"/>
    <mergeCell ref="F103:F105"/>
    <mergeCell ref="C101:C102"/>
    <mergeCell ref="B58:B61"/>
    <mergeCell ref="C65:C66"/>
    <mergeCell ref="D62:D63"/>
    <mergeCell ref="E58:E61"/>
    <mergeCell ref="F58:F61"/>
    <mergeCell ref="B92:B93"/>
    <mergeCell ref="E47:E48"/>
    <mergeCell ref="F47:F48"/>
    <mergeCell ref="E62:E63"/>
    <mergeCell ref="F62:F63"/>
    <mergeCell ref="D80:D86"/>
    <mergeCell ref="A9:A12"/>
    <mergeCell ref="B9:B12"/>
    <mergeCell ref="C9:C12"/>
    <mergeCell ref="D9:D12"/>
    <mergeCell ref="E9:E12"/>
    <mergeCell ref="F9:F12"/>
    <mergeCell ref="G9:G10"/>
    <mergeCell ref="H9:H10"/>
    <mergeCell ref="I9:I10"/>
    <mergeCell ref="K400:N402"/>
    <mergeCell ref="A32:A36"/>
    <mergeCell ref="A37:A38"/>
    <mergeCell ref="C32:C36"/>
    <mergeCell ref="D37:D38"/>
    <mergeCell ref="E37:E38"/>
    <mergeCell ref="F37:F38"/>
    <mergeCell ref="D58:D61"/>
    <mergeCell ref="F75:F76"/>
    <mergeCell ref="C37:C38"/>
    <mergeCell ref="B37:B38"/>
    <mergeCell ref="B42:B46"/>
    <mergeCell ref="D42:D46"/>
    <mergeCell ref="E42:E46"/>
    <mergeCell ref="F42:F46"/>
    <mergeCell ref="B47:B48"/>
    <mergeCell ref="D65:D66"/>
    <mergeCell ref="E65:E66"/>
    <mergeCell ref="E49:E50"/>
    <mergeCell ref="F49:F50"/>
    <mergeCell ref="B51:B52"/>
    <mergeCell ref="C51:C52"/>
    <mergeCell ref="D51:D52"/>
    <mergeCell ref="I175:I179"/>
    <mergeCell ref="H267:H268"/>
    <mergeCell ref="D130:D134"/>
    <mergeCell ref="D137:D141"/>
    <mergeCell ref="C162:C163"/>
    <mergeCell ref="D162:D163"/>
    <mergeCell ref="D157:D161"/>
    <mergeCell ref="D147:D151"/>
    <mergeCell ref="C127:C129"/>
    <mergeCell ref="D127:D129"/>
    <mergeCell ref="F127:F129"/>
    <mergeCell ref="E127:E129"/>
    <mergeCell ref="C144:C146"/>
    <mergeCell ref="D144:D146"/>
    <mergeCell ref="E144:E146"/>
    <mergeCell ref="F144:F146"/>
    <mergeCell ref="G130:G134"/>
    <mergeCell ref="H147:H151"/>
    <mergeCell ref="I164:I168"/>
    <mergeCell ref="H164:H168"/>
    <mergeCell ref="G147:G151"/>
    <mergeCell ref="G157:G161"/>
    <mergeCell ref="H157:H161"/>
    <mergeCell ref="G162:G163"/>
    <mergeCell ref="I157:I161"/>
    <mergeCell ref="I147:I151"/>
    <mergeCell ref="H162:H163"/>
    <mergeCell ref="H152:H153"/>
    <mergeCell ref="D212:D213"/>
    <mergeCell ref="D207:D211"/>
    <mergeCell ref="G233:G237"/>
    <mergeCell ref="F255:F260"/>
    <mergeCell ref="H382:H383"/>
    <mergeCell ref="I382:I383"/>
    <mergeCell ref="G389:G390"/>
    <mergeCell ref="H389:H390"/>
    <mergeCell ref="G399:G400"/>
    <mergeCell ref="F359:F360"/>
    <mergeCell ref="F361:F362"/>
    <mergeCell ref="B399:B400"/>
    <mergeCell ref="I352:I353"/>
    <mergeCell ref="I311:I312"/>
    <mergeCell ref="G352:G353"/>
    <mergeCell ref="A351:I351"/>
    <mergeCell ref="A352:A355"/>
    <mergeCell ref="B352:B355"/>
    <mergeCell ref="C352:C355"/>
    <mergeCell ref="D352:D355"/>
    <mergeCell ref="E352:E355"/>
    <mergeCell ref="F352:F355"/>
    <mergeCell ref="I335:I336"/>
    <mergeCell ref="G313:G315"/>
    <mergeCell ref="F384:F386"/>
    <mergeCell ref="A394:A396"/>
    <mergeCell ref="B394:B396"/>
    <mergeCell ref="C394:C396"/>
    <mergeCell ref="D394:D396"/>
    <mergeCell ref="E394:E396"/>
    <mergeCell ref="F394:F396"/>
    <mergeCell ref="G337:G340"/>
    <mergeCell ref="D318:D319"/>
    <mergeCell ref="H399:H400"/>
    <mergeCell ref="I399:I400"/>
    <mergeCell ref="I320:I321"/>
    <mergeCell ref="H373:H374"/>
    <mergeCell ref="I373:I374"/>
    <mergeCell ref="H376:H377"/>
    <mergeCell ref="H344:H345"/>
    <mergeCell ref="I184:I185"/>
    <mergeCell ref="I198:I199"/>
    <mergeCell ref="I269:I273"/>
    <mergeCell ref="I193:I197"/>
    <mergeCell ref="I207:I211"/>
    <mergeCell ref="I233:I237"/>
    <mergeCell ref="I200:I204"/>
    <mergeCell ref="H193:H197"/>
    <mergeCell ref="I255:I257"/>
    <mergeCell ref="H198:H199"/>
    <mergeCell ref="H191:H192"/>
    <mergeCell ref="G330:G334"/>
    <mergeCell ref="H346:H347"/>
    <mergeCell ref="I346:I347"/>
    <mergeCell ref="G359:G360"/>
    <mergeCell ref="H359:H360"/>
    <mergeCell ref="I186:I190"/>
    <mergeCell ref="I288:I290"/>
    <mergeCell ref="H186:H190"/>
    <mergeCell ref="H184:H185"/>
    <mergeCell ref="I359:I360"/>
    <mergeCell ref="I376:I377"/>
    <mergeCell ref="I330:I334"/>
    <mergeCell ref="I276:I277"/>
    <mergeCell ref="H298:H302"/>
    <mergeCell ref="G306:G310"/>
    <mergeCell ref="H306:H310"/>
    <mergeCell ref="H369:H370"/>
    <mergeCell ref="I369:I370"/>
    <mergeCell ref="I205:I206"/>
    <mergeCell ref="I344:I345"/>
    <mergeCell ref="G250:G251"/>
    <mergeCell ref="G253:G254"/>
    <mergeCell ref="G245:G246"/>
    <mergeCell ref="H313:H315"/>
    <mergeCell ref="I313:I315"/>
    <mergeCell ref="G318:G319"/>
    <mergeCell ref="H318:H319"/>
    <mergeCell ref="I219:I220"/>
    <mergeCell ref="I265:I266"/>
    <mergeCell ref="I286:I287"/>
    <mergeCell ref="H233:H237"/>
    <mergeCell ref="G288:G290"/>
    <mergeCell ref="G281:G285"/>
    <mergeCell ref="G286:G287"/>
    <mergeCell ref="H286:H287"/>
    <mergeCell ref="I250:I251"/>
    <mergeCell ref="I253:I254"/>
    <mergeCell ref="H269:H273"/>
    <mergeCell ref="I361:I362"/>
    <mergeCell ref="H352:H353"/>
    <mergeCell ref="H288:H290"/>
    <mergeCell ref="H337:H340"/>
    <mergeCell ref="G320:G321"/>
    <mergeCell ref="G335:G336"/>
    <mergeCell ref="G361:G362"/>
    <mergeCell ref="H361:H362"/>
    <mergeCell ref="I306:I310"/>
    <mergeCell ref="H265:H266"/>
    <mergeCell ref="H335:H336"/>
    <mergeCell ref="I180:I181"/>
    <mergeCell ref="I267:I268"/>
    <mergeCell ref="H180:H181"/>
    <mergeCell ref="I191:I192"/>
    <mergeCell ref="G182:G183"/>
    <mergeCell ref="H182:H183"/>
    <mergeCell ref="I182:I183"/>
    <mergeCell ref="H320:H321"/>
    <mergeCell ref="I318:I319"/>
    <mergeCell ref="I245:I246"/>
    <mergeCell ref="I212:I213"/>
    <mergeCell ref="I281:I285"/>
    <mergeCell ref="I279:I280"/>
    <mergeCell ref="I238:I239"/>
    <mergeCell ref="G207:G211"/>
    <mergeCell ref="G265:G266"/>
    <mergeCell ref="G267:G268"/>
    <mergeCell ref="H219:H220"/>
    <mergeCell ref="H281:H285"/>
    <mergeCell ref="G184:G185"/>
    <mergeCell ref="G193:G197"/>
    <mergeCell ref="G219:G220"/>
    <mergeCell ref="G198:G199"/>
    <mergeCell ref="H212:H213"/>
    <mergeCell ref="H200:H204"/>
    <mergeCell ref="H207:H211"/>
    <mergeCell ref="H238:H239"/>
    <mergeCell ref="H250:H251"/>
    <mergeCell ref="H253:H254"/>
    <mergeCell ref="H245:H246"/>
    <mergeCell ref="H276:H277"/>
    <mergeCell ref="G255:G257"/>
    <mergeCell ref="A233:A237"/>
    <mergeCell ref="A238:A239"/>
    <mergeCell ref="D193:D197"/>
    <mergeCell ref="F288:F290"/>
    <mergeCell ref="F281:F285"/>
    <mergeCell ref="A207:A211"/>
    <mergeCell ref="B279:B280"/>
    <mergeCell ref="C207:C211"/>
    <mergeCell ref="F286:F287"/>
    <mergeCell ref="E253:E254"/>
    <mergeCell ref="F253:F254"/>
    <mergeCell ref="F276:F277"/>
    <mergeCell ref="F238:F239"/>
    <mergeCell ref="F269:F275"/>
    <mergeCell ref="E238:E239"/>
    <mergeCell ref="B286:B287"/>
    <mergeCell ref="C279:C280"/>
    <mergeCell ref="D279:D280"/>
    <mergeCell ref="E267:E268"/>
    <mergeCell ref="F267:F268"/>
    <mergeCell ref="E240:E244"/>
    <mergeCell ref="D240:D244"/>
    <mergeCell ref="F265:F266"/>
    <mergeCell ref="E276:E277"/>
    <mergeCell ref="E265:E266"/>
    <mergeCell ref="E250:E251"/>
    <mergeCell ref="F250:F251"/>
    <mergeCell ref="D200:D204"/>
    <mergeCell ref="E200:E204"/>
    <mergeCell ref="F233:F237"/>
    <mergeCell ref="F279:F280"/>
    <mergeCell ref="A130:A134"/>
    <mergeCell ref="A142:A143"/>
    <mergeCell ref="A200:A204"/>
    <mergeCell ref="A205:A206"/>
    <mergeCell ref="D172:D174"/>
    <mergeCell ref="E172:E174"/>
    <mergeCell ref="F172:F174"/>
    <mergeCell ref="A127:A129"/>
    <mergeCell ref="B298:B302"/>
    <mergeCell ref="C286:C287"/>
    <mergeCell ref="C267:C268"/>
    <mergeCell ref="B212:B213"/>
    <mergeCell ref="B226:B228"/>
    <mergeCell ref="B219:B220"/>
    <mergeCell ref="B238:B239"/>
    <mergeCell ref="C226:C228"/>
    <mergeCell ref="C238:C239"/>
    <mergeCell ref="C233:C237"/>
    <mergeCell ref="C253:C254"/>
    <mergeCell ref="C212:C213"/>
    <mergeCell ref="C250:C251"/>
    <mergeCell ref="B261:B264"/>
    <mergeCell ref="C261:C264"/>
    <mergeCell ref="B281:B285"/>
    <mergeCell ref="C281:C285"/>
    <mergeCell ref="E205:E206"/>
    <mergeCell ref="F207:F211"/>
    <mergeCell ref="F191:F192"/>
    <mergeCell ref="F184:F185"/>
    <mergeCell ref="D198:D199"/>
    <mergeCell ref="D238:D239"/>
    <mergeCell ref="D253:D254"/>
    <mergeCell ref="C22:C24"/>
    <mergeCell ref="B22:B24"/>
    <mergeCell ref="B32:B36"/>
    <mergeCell ref="B18:B20"/>
    <mergeCell ref="H16:H17"/>
    <mergeCell ref="B16:B17"/>
    <mergeCell ref="E22:E24"/>
    <mergeCell ref="A288:A290"/>
    <mergeCell ref="C288:C290"/>
    <mergeCell ref="B288:B290"/>
    <mergeCell ref="B233:B237"/>
    <mergeCell ref="C245:C249"/>
    <mergeCell ref="A226:A228"/>
    <mergeCell ref="A269:A275"/>
    <mergeCell ref="A279:A280"/>
    <mergeCell ref="D288:D290"/>
    <mergeCell ref="A261:A264"/>
    <mergeCell ref="C219:C220"/>
    <mergeCell ref="D219:D220"/>
    <mergeCell ref="A245:A249"/>
    <mergeCell ref="B245:B249"/>
    <mergeCell ref="C47:C48"/>
    <mergeCell ref="D47:D48"/>
    <mergeCell ref="A62:A63"/>
    <mergeCell ref="A123:A124"/>
    <mergeCell ref="A125:A126"/>
    <mergeCell ref="A184:A185"/>
    <mergeCell ref="B205:B206"/>
    <mergeCell ref="D276:D277"/>
    <mergeCell ref="D269:D275"/>
    <mergeCell ref="C265:C266"/>
    <mergeCell ref="D265:D266"/>
    <mergeCell ref="E29:E30"/>
    <mergeCell ref="F29:F30"/>
    <mergeCell ref="D22:D24"/>
    <mergeCell ref="F26:F28"/>
    <mergeCell ref="E26:E28"/>
    <mergeCell ref="D26:D28"/>
    <mergeCell ref="C26:C28"/>
    <mergeCell ref="B26:B28"/>
    <mergeCell ref="B13:B15"/>
    <mergeCell ref="F16:F17"/>
    <mergeCell ref="C13:C15"/>
    <mergeCell ref="D32:D36"/>
    <mergeCell ref="E32:E36"/>
    <mergeCell ref="F32:F36"/>
    <mergeCell ref="C18:C20"/>
    <mergeCell ref="H29:H30"/>
    <mergeCell ref="G51:G52"/>
    <mergeCell ref="H51:H52"/>
    <mergeCell ref="G32:G36"/>
    <mergeCell ref="H32:H36"/>
    <mergeCell ref="H42:H46"/>
    <mergeCell ref="H13:H15"/>
    <mergeCell ref="G13:G15"/>
    <mergeCell ref="F18:F20"/>
    <mergeCell ref="D13:D15"/>
    <mergeCell ref="E13:E15"/>
    <mergeCell ref="F13:F15"/>
    <mergeCell ref="C16:C17"/>
    <mergeCell ref="D16:D17"/>
    <mergeCell ref="E16:E17"/>
    <mergeCell ref="D18:D20"/>
    <mergeCell ref="E18:E20"/>
    <mergeCell ref="F123:F124"/>
    <mergeCell ref="F70:F74"/>
    <mergeCell ref="F198:F199"/>
    <mergeCell ref="F39:F41"/>
    <mergeCell ref="E53:E54"/>
    <mergeCell ref="B53:B54"/>
    <mergeCell ref="B49:B50"/>
    <mergeCell ref="C49:C50"/>
    <mergeCell ref="D49:D50"/>
    <mergeCell ref="D152:D153"/>
    <mergeCell ref="E164:E168"/>
    <mergeCell ref="D169:D170"/>
    <mergeCell ref="D89:D91"/>
    <mergeCell ref="E89:E91"/>
    <mergeCell ref="F89:F91"/>
    <mergeCell ref="F180:F181"/>
    <mergeCell ref="E51:E52"/>
    <mergeCell ref="F51:F52"/>
    <mergeCell ref="B130:B134"/>
    <mergeCell ref="C130:C134"/>
    <mergeCell ref="C137:C141"/>
    <mergeCell ref="B142:B143"/>
    <mergeCell ref="C198:C199"/>
    <mergeCell ref="D191:D192"/>
    <mergeCell ref="B164:B168"/>
    <mergeCell ref="E70:E74"/>
    <mergeCell ref="B184:B185"/>
    <mergeCell ref="C184:C185"/>
    <mergeCell ref="B175:B179"/>
    <mergeCell ref="C175:C179"/>
    <mergeCell ref="E157:E161"/>
    <mergeCell ref="D164:D168"/>
    <mergeCell ref="A22:A24"/>
    <mergeCell ref="A29:A30"/>
    <mergeCell ref="A26:A28"/>
    <mergeCell ref="D75:D76"/>
    <mergeCell ref="E75:E76"/>
    <mergeCell ref="F65:F66"/>
    <mergeCell ref="F53:F54"/>
    <mergeCell ref="A55:A57"/>
    <mergeCell ref="B55:B57"/>
    <mergeCell ref="C55:C57"/>
    <mergeCell ref="D55:D57"/>
    <mergeCell ref="E55:E57"/>
    <mergeCell ref="F55:F57"/>
    <mergeCell ref="G29:G30"/>
    <mergeCell ref="G42:G46"/>
    <mergeCell ref="A67:A69"/>
    <mergeCell ref="B67:B69"/>
    <mergeCell ref="C67:C69"/>
    <mergeCell ref="D67:D69"/>
    <mergeCell ref="E67:E69"/>
    <mergeCell ref="F67:F69"/>
    <mergeCell ref="A39:A41"/>
    <mergeCell ref="B39:B41"/>
    <mergeCell ref="C39:C41"/>
    <mergeCell ref="D39:D41"/>
    <mergeCell ref="E39:E41"/>
    <mergeCell ref="C70:C74"/>
    <mergeCell ref="D70:D74"/>
    <mergeCell ref="F22:F24"/>
    <mergeCell ref="B29:B30"/>
    <mergeCell ref="C29:C30"/>
    <mergeCell ref="D29:D30"/>
    <mergeCell ref="A342:A343"/>
    <mergeCell ref="A103:A105"/>
    <mergeCell ref="G70:G74"/>
    <mergeCell ref="C58:C61"/>
    <mergeCell ref="C87:C88"/>
    <mergeCell ref="H70:H74"/>
    <mergeCell ref="A92:A93"/>
    <mergeCell ref="A87:A88"/>
    <mergeCell ref="C62:C63"/>
    <mergeCell ref="B75:B76"/>
    <mergeCell ref="C75:C76"/>
    <mergeCell ref="B70:B74"/>
    <mergeCell ref="B65:B66"/>
    <mergeCell ref="A89:A91"/>
    <mergeCell ref="B89:B91"/>
    <mergeCell ref="C89:C91"/>
    <mergeCell ref="A75:A76"/>
    <mergeCell ref="B62:B63"/>
    <mergeCell ref="A65:A66"/>
    <mergeCell ref="B80:B86"/>
    <mergeCell ref="A77:A79"/>
    <mergeCell ref="B77:B79"/>
    <mergeCell ref="C77:C79"/>
    <mergeCell ref="A58:A61"/>
    <mergeCell ref="E111:E112"/>
    <mergeCell ref="F111:F112"/>
    <mergeCell ref="B182:B183"/>
    <mergeCell ref="C182:C183"/>
    <mergeCell ref="A171:I171"/>
    <mergeCell ref="A172:A174"/>
    <mergeCell ref="B172:B174"/>
    <mergeCell ref="C172:C174"/>
    <mergeCell ref="A8:I8"/>
    <mergeCell ref="E137:E141"/>
    <mergeCell ref="F137:F141"/>
    <mergeCell ref="E106:E110"/>
    <mergeCell ref="F106:F110"/>
    <mergeCell ref="F135:F136"/>
    <mergeCell ref="B87:B88"/>
    <mergeCell ref="C135:C136"/>
    <mergeCell ref="D135:D136"/>
    <mergeCell ref="A311:A312"/>
    <mergeCell ref="A318:A319"/>
    <mergeCell ref="A356:A358"/>
    <mergeCell ref="A330:A334"/>
    <mergeCell ref="A335:A336"/>
    <mergeCell ref="A349:A350"/>
    <mergeCell ref="A180:A181"/>
    <mergeCell ref="A70:A74"/>
    <mergeCell ref="A80:A86"/>
    <mergeCell ref="A99:A100"/>
    <mergeCell ref="A116:A122"/>
    <mergeCell ref="A281:A285"/>
    <mergeCell ref="A286:A287"/>
    <mergeCell ref="A250:A251"/>
    <mergeCell ref="A253:A254"/>
    <mergeCell ref="A265:A266"/>
    <mergeCell ref="A267:A268"/>
    <mergeCell ref="A276:A277"/>
    <mergeCell ref="A182:A183"/>
    <mergeCell ref="A212:A213"/>
    <mergeCell ref="A219:A220"/>
    <mergeCell ref="B123:B124"/>
    <mergeCell ref="B152:B153"/>
    <mergeCell ref="A5:A6"/>
    <mergeCell ref="B5:B6"/>
    <mergeCell ref="C5:C6"/>
    <mergeCell ref="D5:D6"/>
    <mergeCell ref="E5:F5"/>
    <mergeCell ref="G5:I5"/>
    <mergeCell ref="A13:A15"/>
    <mergeCell ref="A16:A17"/>
    <mergeCell ref="A18:A20"/>
    <mergeCell ref="A42:A46"/>
    <mergeCell ref="A47:A48"/>
    <mergeCell ref="A49:A50"/>
    <mergeCell ref="A53:A54"/>
    <mergeCell ref="G16:G17"/>
    <mergeCell ref="B135:B136"/>
    <mergeCell ref="B137:B141"/>
    <mergeCell ref="E99:E100"/>
    <mergeCell ref="B116:B122"/>
    <mergeCell ref="C116:C122"/>
    <mergeCell ref="E125:E126"/>
    <mergeCell ref="B125:B126"/>
    <mergeCell ref="B127:B129"/>
    <mergeCell ref="I42:I46"/>
    <mergeCell ref="I70:I74"/>
    <mergeCell ref="H80:H84"/>
    <mergeCell ref="I80:I84"/>
    <mergeCell ref="F80:F86"/>
    <mergeCell ref="C92:C93"/>
    <mergeCell ref="D92:D93"/>
    <mergeCell ref="E92:E93"/>
    <mergeCell ref="F87:F88"/>
    <mergeCell ref="C123:C124"/>
    <mergeCell ref="A361:A362"/>
    <mergeCell ref="A364:A368"/>
    <mergeCell ref="A191:A192"/>
    <mergeCell ref="A193:A197"/>
    <mergeCell ref="A198:A199"/>
    <mergeCell ref="C193:C197"/>
    <mergeCell ref="C169:C170"/>
    <mergeCell ref="B169:B170"/>
    <mergeCell ref="B180:B181"/>
    <mergeCell ref="B147:B151"/>
    <mergeCell ref="C147:C151"/>
    <mergeCell ref="A135:A136"/>
    <mergeCell ref="A137:A141"/>
    <mergeCell ref="A164:A168"/>
    <mergeCell ref="A169:A170"/>
    <mergeCell ref="A157:A161"/>
    <mergeCell ref="A162:A163"/>
    <mergeCell ref="A147:A151"/>
    <mergeCell ref="A152:A153"/>
    <mergeCell ref="A175:A179"/>
    <mergeCell ref="C180:C181"/>
    <mergeCell ref="A144:A146"/>
    <mergeCell ref="B144:B146"/>
    <mergeCell ref="B162:B163"/>
    <mergeCell ref="B157:B161"/>
    <mergeCell ref="B191:B192"/>
    <mergeCell ref="C142:C143"/>
    <mergeCell ref="A186:A190"/>
    <mergeCell ref="B198:B199"/>
    <mergeCell ref="C191:C192"/>
    <mergeCell ref="B186:B190"/>
    <mergeCell ref="C186:C190"/>
    <mergeCell ref="F378:F379"/>
    <mergeCell ref="B378:B379"/>
    <mergeCell ref="A320:A321"/>
    <mergeCell ref="A322:A324"/>
    <mergeCell ref="A326:A327"/>
    <mergeCell ref="B326:B327"/>
    <mergeCell ref="B318:B319"/>
    <mergeCell ref="B322:B324"/>
    <mergeCell ref="C322:C324"/>
    <mergeCell ref="B200:B204"/>
    <mergeCell ref="A344:A345"/>
    <mergeCell ref="A298:A302"/>
    <mergeCell ref="A303:A304"/>
    <mergeCell ref="A306:A310"/>
    <mergeCell ref="C205:C206"/>
    <mergeCell ref="A399:A400"/>
    <mergeCell ref="A401:A402"/>
    <mergeCell ref="B391:B392"/>
    <mergeCell ref="B330:B334"/>
    <mergeCell ref="C330:C334"/>
    <mergeCell ref="C335:C336"/>
    <mergeCell ref="B335:B336"/>
    <mergeCell ref="B342:B343"/>
    <mergeCell ref="C382:C383"/>
    <mergeCell ref="B380:B381"/>
    <mergeCell ref="B382:B383"/>
    <mergeCell ref="C361:C362"/>
    <mergeCell ref="A371:A372"/>
    <mergeCell ref="A378:A379"/>
    <mergeCell ref="A380:A381"/>
    <mergeCell ref="A382:A383"/>
    <mergeCell ref="A359:A360"/>
    <mergeCell ref="C387:C388"/>
    <mergeCell ref="A391:A392"/>
    <mergeCell ref="B389:B390"/>
    <mergeCell ref="A389:A390"/>
    <mergeCell ref="D401:D402"/>
    <mergeCell ref="E401:E402"/>
    <mergeCell ref="F401:F402"/>
    <mergeCell ref="C389:C390"/>
    <mergeCell ref="D389:D390"/>
    <mergeCell ref="E389:E390"/>
    <mergeCell ref="C399:C400"/>
    <mergeCell ref="D399:D400"/>
    <mergeCell ref="E399:E400"/>
    <mergeCell ref="F399:F400"/>
    <mergeCell ref="C391:C392"/>
    <mergeCell ref="D391:D392"/>
    <mergeCell ref="E391:E392"/>
    <mergeCell ref="F391:F392"/>
    <mergeCell ref="C397:C398"/>
    <mergeCell ref="D397:D398"/>
    <mergeCell ref="E397:E398"/>
    <mergeCell ref="F397:F398"/>
    <mergeCell ref="C401:C402"/>
    <mergeCell ref="F389:F390"/>
    <mergeCell ref="A373:A375"/>
    <mergeCell ref="B373:B375"/>
    <mergeCell ref="A384:A386"/>
    <mergeCell ref="D320:D321"/>
    <mergeCell ref="C342:C343"/>
    <mergeCell ref="D322:D324"/>
    <mergeCell ref="D380:D381"/>
    <mergeCell ref="E380:E381"/>
    <mergeCell ref="F380:F381"/>
    <mergeCell ref="C373:C375"/>
    <mergeCell ref="D373:D375"/>
    <mergeCell ref="E373:E375"/>
    <mergeCell ref="F373:F375"/>
    <mergeCell ref="E335:E336"/>
    <mergeCell ref="D342:D343"/>
    <mergeCell ref="D330:D334"/>
    <mergeCell ref="C326:C327"/>
    <mergeCell ref="D326:D327"/>
    <mergeCell ref="E326:E327"/>
    <mergeCell ref="E342:E343"/>
    <mergeCell ref="E349:E350"/>
    <mergeCell ref="E330:E334"/>
    <mergeCell ref="D349:D350"/>
    <mergeCell ref="D344:D345"/>
    <mergeCell ref="E344:E345"/>
    <mergeCell ref="B384:B386"/>
    <mergeCell ref="C384:C386"/>
    <mergeCell ref="D384:D386"/>
    <mergeCell ref="E384:E386"/>
    <mergeCell ref="C378:C379"/>
    <mergeCell ref="D378:D379"/>
    <mergeCell ref="E378:E379"/>
    <mergeCell ref="E303:E304"/>
    <mergeCell ref="E311:E312"/>
    <mergeCell ref="D306:D310"/>
    <mergeCell ref="E306:E310"/>
    <mergeCell ref="D311:D312"/>
    <mergeCell ref="B306:B310"/>
    <mergeCell ref="B292:B294"/>
    <mergeCell ref="E221:E223"/>
    <mergeCell ref="D233:D237"/>
    <mergeCell ref="C240:C244"/>
    <mergeCell ref="B240:B244"/>
    <mergeCell ref="B193:B197"/>
    <mergeCell ref="E207:E211"/>
    <mergeCell ref="B207:B211"/>
    <mergeCell ref="B269:B275"/>
    <mergeCell ref="B267:B268"/>
    <mergeCell ref="B276:B277"/>
    <mergeCell ref="D250:D251"/>
    <mergeCell ref="C276:C277"/>
    <mergeCell ref="C200:C204"/>
    <mergeCell ref="C306:C310"/>
    <mergeCell ref="D205:D206"/>
    <mergeCell ref="D267:D268"/>
    <mergeCell ref="E269:E275"/>
    <mergeCell ref="E233:E237"/>
    <mergeCell ref="E255:E260"/>
    <mergeCell ref="C292:C294"/>
    <mergeCell ref="D175:D179"/>
    <mergeCell ref="D281:D285"/>
    <mergeCell ref="D182:D183"/>
    <mergeCell ref="E182:E183"/>
    <mergeCell ref="F261:F264"/>
    <mergeCell ref="F205:F206"/>
    <mergeCell ref="E288:E290"/>
    <mergeCell ref="F226:F228"/>
    <mergeCell ref="E198:E199"/>
    <mergeCell ref="E193:E197"/>
    <mergeCell ref="D186:D190"/>
    <mergeCell ref="E186:E190"/>
    <mergeCell ref="E175:E179"/>
    <mergeCell ref="E184:E185"/>
    <mergeCell ref="E169:E170"/>
    <mergeCell ref="D184:D185"/>
    <mergeCell ref="D180:D181"/>
    <mergeCell ref="E180:E181"/>
    <mergeCell ref="E191:E192"/>
    <mergeCell ref="C164:C168"/>
    <mergeCell ref="A1:I1"/>
    <mergeCell ref="A2:I2"/>
    <mergeCell ref="A3:I3"/>
    <mergeCell ref="I13:I15"/>
    <mergeCell ref="G240:G241"/>
    <mergeCell ref="H240:H241"/>
    <mergeCell ref="I240:I241"/>
    <mergeCell ref="F125:F126"/>
    <mergeCell ref="F212:F213"/>
    <mergeCell ref="E219:E220"/>
    <mergeCell ref="G169:G170"/>
    <mergeCell ref="G164:G168"/>
    <mergeCell ref="G180:G181"/>
    <mergeCell ref="G175:G179"/>
    <mergeCell ref="E212:E213"/>
    <mergeCell ref="E152:E153"/>
    <mergeCell ref="I16:I17"/>
    <mergeCell ref="E162:E163"/>
    <mergeCell ref="F99:F100"/>
    <mergeCell ref="E130:E134"/>
    <mergeCell ref="F130:F134"/>
    <mergeCell ref="E135:E136"/>
    <mergeCell ref="D142:D143"/>
    <mergeCell ref="E142:E143"/>
    <mergeCell ref="F186:F190"/>
    <mergeCell ref="F164:F168"/>
    <mergeCell ref="F169:F170"/>
    <mergeCell ref="F182:F183"/>
    <mergeCell ref="F193:F197"/>
    <mergeCell ref="F200:F204"/>
    <mergeCell ref="C157:C161"/>
    <mergeCell ref="A415:F418"/>
    <mergeCell ref="H62:H63"/>
    <mergeCell ref="I62:I63"/>
    <mergeCell ref="G303:G304"/>
    <mergeCell ref="H303:H304"/>
    <mergeCell ref="I303:I304"/>
    <mergeCell ref="G37:G38"/>
    <mergeCell ref="H37:H38"/>
    <mergeCell ref="I37:I38"/>
    <mergeCell ref="G47:G48"/>
    <mergeCell ref="H47:H48"/>
    <mergeCell ref="I47:I48"/>
    <mergeCell ref="C53:C54"/>
    <mergeCell ref="D53:D54"/>
    <mergeCell ref="F364:F368"/>
    <mergeCell ref="H49:H50"/>
    <mergeCell ref="I49:I50"/>
    <mergeCell ref="G65:G66"/>
    <mergeCell ref="C380:C381"/>
    <mergeCell ref="F322:F324"/>
    <mergeCell ref="C320:C321"/>
    <mergeCell ref="D387:D388"/>
    <mergeCell ref="E387:E388"/>
    <mergeCell ref="F387:F388"/>
    <mergeCell ref="D382:D383"/>
    <mergeCell ref="E382:E383"/>
    <mergeCell ref="F382:F383"/>
    <mergeCell ref="C371:C372"/>
    <mergeCell ref="D371:D372"/>
    <mergeCell ref="E371:E372"/>
    <mergeCell ref="F371:F372"/>
    <mergeCell ref="A369:A370"/>
    <mergeCell ref="B349:B350"/>
    <mergeCell ref="C369:C370"/>
    <mergeCell ref="C349:C350"/>
    <mergeCell ref="D369:D370"/>
    <mergeCell ref="D376:D377"/>
    <mergeCell ref="E376:E377"/>
    <mergeCell ref="B361:B362"/>
    <mergeCell ref="B369:B370"/>
    <mergeCell ref="B371:B372"/>
    <mergeCell ref="C359:C360"/>
    <mergeCell ref="G364:G368"/>
    <mergeCell ref="C356:C358"/>
    <mergeCell ref="D356:D358"/>
    <mergeCell ref="E356:E358"/>
    <mergeCell ref="G373:G374"/>
    <mergeCell ref="F356:F358"/>
    <mergeCell ref="F376:F377"/>
    <mergeCell ref="F369:F370"/>
    <mergeCell ref="D359:D360"/>
    <mergeCell ref="E359:E360"/>
    <mergeCell ref="B364:B368"/>
    <mergeCell ref="C364:C368"/>
    <mergeCell ref="D364:D368"/>
    <mergeCell ref="E369:E370"/>
    <mergeCell ref="B376:B377"/>
    <mergeCell ref="C376:C377"/>
    <mergeCell ref="B359:B360"/>
    <mergeCell ref="E361:E362"/>
    <mergeCell ref="E364:E368"/>
    <mergeCell ref="D361:D362"/>
    <mergeCell ref="B356:B358"/>
    <mergeCell ref="H255:H257"/>
    <mergeCell ref="G276:G277"/>
    <mergeCell ref="G205:G206"/>
    <mergeCell ref="H205:H206"/>
    <mergeCell ref="F142:F143"/>
    <mergeCell ref="F298:F302"/>
    <mergeCell ref="F152:F153"/>
    <mergeCell ref="G269:G273"/>
    <mergeCell ref="G279:G280"/>
    <mergeCell ref="G212:G213"/>
    <mergeCell ref="G200:G204"/>
    <mergeCell ref="F219:F220"/>
    <mergeCell ref="F221:F223"/>
    <mergeCell ref="G298:G302"/>
    <mergeCell ref="G311:G312"/>
    <mergeCell ref="G238:G239"/>
    <mergeCell ref="F245:F249"/>
    <mergeCell ref="H175:H179"/>
    <mergeCell ref="F311:F312"/>
    <mergeCell ref="C152:C153"/>
    <mergeCell ref="F335:F336"/>
    <mergeCell ref="F326:F327"/>
    <mergeCell ref="F349:F350"/>
    <mergeCell ref="E147:E151"/>
    <mergeCell ref="F147:F151"/>
    <mergeCell ref="F162:F163"/>
    <mergeCell ref="F157:F161"/>
    <mergeCell ref="F175:F179"/>
    <mergeCell ref="G152:G153"/>
    <mergeCell ref="I142:I143"/>
    <mergeCell ref="I169:I170"/>
    <mergeCell ref="H169:H170"/>
    <mergeCell ref="H58:H61"/>
    <mergeCell ref="I58:I61"/>
    <mergeCell ref="I162:I163"/>
    <mergeCell ref="I152:I153"/>
    <mergeCell ref="I92:I93"/>
    <mergeCell ref="H92:H93"/>
    <mergeCell ref="G92:G93"/>
    <mergeCell ref="H137:H141"/>
    <mergeCell ref="G142:G143"/>
    <mergeCell ref="H142:H143"/>
    <mergeCell ref="G342:G343"/>
    <mergeCell ref="H342:H343"/>
    <mergeCell ref="E292:E294"/>
    <mergeCell ref="F292:F294"/>
    <mergeCell ref="F318:F319"/>
    <mergeCell ref="G186:G190"/>
    <mergeCell ref="G191:G192"/>
    <mergeCell ref="H279:H280"/>
    <mergeCell ref="H65:H66"/>
    <mergeCell ref="I65:I66"/>
    <mergeCell ref="H75:H76"/>
    <mergeCell ref="I75:I76"/>
    <mergeCell ref="G58:G61"/>
    <mergeCell ref="I135:I136"/>
    <mergeCell ref="G137:G141"/>
    <mergeCell ref="I125:I126"/>
    <mergeCell ref="I123:I124"/>
    <mergeCell ref="I111:I112"/>
    <mergeCell ref="I116:I121"/>
    <mergeCell ref="I106:I110"/>
    <mergeCell ref="I101:I102"/>
    <mergeCell ref="C125:C126"/>
    <mergeCell ref="D111:D112"/>
    <mergeCell ref="D125:D126"/>
    <mergeCell ref="D101:D102"/>
    <mergeCell ref="H123:H124"/>
    <mergeCell ref="H130:H134"/>
    <mergeCell ref="G111:G112"/>
    <mergeCell ref="H111:H112"/>
    <mergeCell ref="G106:G110"/>
    <mergeCell ref="H106:H110"/>
    <mergeCell ref="H101:H102"/>
    <mergeCell ref="G101:G102"/>
    <mergeCell ref="I137:I141"/>
    <mergeCell ref="G135:G136"/>
    <mergeCell ref="H135:H136"/>
    <mergeCell ref="D116:D122"/>
    <mergeCell ref="E116:E121"/>
    <mergeCell ref="F116:F121"/>
    <mergeCell ref="D123:D124"/>
    <mergeCell ref="E123:E124"/>
    <mergeCell ref="G391:G392"/>
    <mergeCell ref="D286:D287"/>
    <mergeCell ref="D303:D304"/>
    <mergeCell ref="G116:G121"/>
    <mergeCell ref="H116:H121"/>
    <mergeCell ref="I32:I36"/>
    <mergeCell ref="F101:F102"/>
    <mergeCell ref="G80:G84"/>
    <mergeCell ref="I130:I134"/>
    <mergeCell ref="G123:G124"/>
    <mergeCell ref="G87:G88"/>
    <mergeCell ref="I87:I88"/>
    <mergeCell ref="H87:H88"/>
    <mergeCell ref="G125:G126"/>
    <mergeCell ref="H125:H126"/>
    <mergeCell ref="G349:G350"/>
    <mergeCell ref="H349:H350"/>
    <mergeCell ref="I349:I350"/>
    <mergeCell ref="H378:H379"/>
    <mergeCell ref="F92:F93"/>
    <mergeCell ref="I51:I52"/>
    <mergeCell ref="G99:G100"/>
    <mergeCell ref="H99:H100"/>
    <mergeCell ref="I99:I100"/>
    <mergeCell ref="H311:H312"/>
    <mergeCell ref="G53:G54"/>
    <mergeCell ref="H53:H54"/>
    <mergeCell ref="I53:I54"/>
    <mergeCell ref="G75:G76"/>
    <mergeCell ref="G49:G50"/>
    <mergeCell ref="G387:G388"/>
    <mergeCell ref="G62:G63"/>
    <mergeCell ref="A423:I423"/>
    <mergeCell ref="I389:I390"/>
    <mergeCell ref="A221:A223"/>
    <mergeCell ref="B221:B223"/>
    <mergeCell ref="C221:C223"/>
    <mergeCell ref="D221:D223"/>
    <mergeCell ref="I337:I340"/>
    <mergeCell ref="H330:H334"/>
    <mergeCell ref="I342:I343"/>
    <mergeCell ref="A419:I419"/>
    <mergeCell ref="A420:I420"/>
    <mergeCell ref="G397:G398"/>
    <mergeCell ref="H397:H398"/>
    <mergeCell ref="I397:I398"/>
    <mergeCell ref="G322:G324"/>
    <mergeCell ref="H322:H324"/>
    <mergeCell ref="I322:I324"/>
    <mergeCell ref="I326:I327"/>
    <mergeCell ref="H387:H388"/>
    <mergeCell ref="H384:H385"/>
    <mergeCell ref="I384:I385"/>
    <mergeCell ref="G384:G385"/>
    <mergeCell ref="H391:H392"/>
    <mergeCell ref="I391:I392"/>
    <mergeCell ref="E298:E302"/>
    <mergeCell ref="E286:E287"/>
    <mergeCell ref="C303:C304"/>
    <mergeCell ref="G371:G372"/>
    <mergeCell ref="H371:H372"/>
    <mergeCell ref="A292:A294"/>
    <mergeCell ref="D292:D294"/>
    <mergeCell ref="I387:I388"/>
    <mergeCell ref="A424:N424"/>
    <mergeCell ref="G380:G381"/>
    <mergeCell ref="I394:I395"/>
    <mergeCell ref="B311:B312"/>
    <mergeCell ref="C311:C312"/>
    <mergeCell ref="E318:E319"/>
    <mergeCell ref="F330:F334"/>
    <mergeCell ref="F342:F343"/>
    <mergeCell ref="C318:C319"/>
    <mergeCell ref="E320:E321"/>
    <mergeCell ref="F320:F321"/>
    <mergeCell ref="D335:D336"/>
    <mergeCell ref="B320:B321"/>
    <mergeCell ref="B303:B304"/>
    <mergeCell ref="E322:E324"/>
    <mergeCell ref="C298:C302"/>
    <mergeCell ref="D298:D302"/>
    <mergeCell ref="G378:G379"/>
    <mergeCell ref="I364:I368"/>
    <mergeCell ref="I378:I379"/>
    <mergeCell ref="G394:G395"/>
    <mergeCell ref="G376:G377"/>
    <mergeCell ref="G344:G345"/>
    <mergeCell ref="G346:G347"/>
    <mergeCell ref="G369:G370"/>
    <mergeCell ref="G326:G327"/>
    <mergeCell ref="F344:F345"/>
    <mergeCell ref="H326:H327"/>
    <mergeCell ref="I371:I372"/>
    <mergeCell ref="H394:H395"/>
    <mergeCell ref="H380:H381"/>
    <mergeCell ref="H364:H368"/>
  </mergeCells>
  <hyperlinks>
    <hyperlink ref="B298" r:id="rId1" display="consultantplus://offline/ref=4D5A3643E40CC6DD2B6EFE298F2ACDA9F785B454396F5C7E29B0682957A23C10EC1680831A3B3B43529CDA5B276803K"/>
  </hyperlinks>
  <printOptions horizontalCentered="1"/>
  <pageMargins left="0.70866141732283472" right="0" top="0.15748031496062992" bottom="0.39370078740157483" header="0.31496062992125984" footer="0.31496062992125984"/>
  <pageSetup paperSize="9" scale="24"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BreakPreview" topLeftCell="A101" zoomScale="60" zoomScaleNormal="100" workbookViewId="0">
      <selection activeCell="A103" sqref="A103:A107"/>
    </sheetView>
  </sheetViews>
  <sheetFormatPr defaultRowHeight="15" x14ac:dyDescent="0.25"/>
  <cols>
    <col min="1" max="1" width="24" customWidth="1"/>
    <col min="2" max="2" width="14.5703125" customWidth="1"/>
    <col min="3" max="3" width="22.85546875" customWidth="1"/>
    <col min="4" max="4" width="11.85546875" customWidth="1"/>
    <col min="5" max="5" width="11.5703125" customWidth="1"/>
    <col min="7" max="7" width="11.28515625" customWidth="1"/>
  </cols>
  <sheetData>
    <row r="1" spans="1:7" ht="54.75" customHeight="1" thickBot="1" x14ac:dyDescent="0.3">
      <c r="A1" s="329" t="s">
        <v>351</v>
      </c>
      <c r="B1" s="329" t="s">
        <v>2</v>
      </c>
      <c r="C1" s="329" t="s">
        <v>352</v>
      </c>
      <c r="D1" s="329" t="s">
        <v>353</v>
      </c>
      <c r="E1" s="329" t="s">
        <v>354</v>
      </c>
      <c r="F1" s="331" t="s">
        <v>355</v>
      </c>
      <c r="G1" s="332"/>
    </row>
    <row r="2" spans="1:7" ht="60.75" thickBot="1" x14ac:dyDescent="0.3">
      <c r="A2" s="330"/>
      <c r="B2" s="330"/>
      <c r="C2" s="330"/>
      <c r="D2" s="330"/>
      <c r="E2" s="330"/>
      <c r="F2" s="141" t="s">
        <v>356</v>
      </c>
      <c r="G2" s="141" t="s">
        <v>357</v>
      </c>
    </row>
    <row r="3" spans="1:7" ht="15.75" thickBot="1" x14ac:dyDescent="0.3">
      <c r="A3" s="142">
        <v>1</v>
      </c>
      <c r="B3" s="141">
        <v>2</v>
      </c>
      <c r="C3" s="141">
        <v>3</v>
      </c>
      <c r="D3" s="141">
        <v>4</v>
      </c>
      <c r="E3" s="141">
        <v>5</v>
      </c>
      <c r="F3" s="141">
        <v>6</v>
      </c>
      <c r="G3" s="141">
        <v>7</v>
      </c>
    </row>
    <row r="4" spans="1:7" ht="32.25" customHeight="1" thickBot="1" x14ac:dyDescent="0.3">
      <c r="A4" s="333" t="s">
        <v>9</v>
      </c>
      <c r="B4" s="336" t="s">
        <v>358</v>
      </c>
      <c r="C4" s="145" t="s">
        <v>359</v>
      </c>
      <c r="D4" s="339">
        <v>44562</v>
      </c>
      <c r="E4" s="339">
        <v>44926</v>
      </c>
      <c r="F4" s="148" t="s">
        <v>12</v>
      </c>
      <c r="G4" s="149">
        <v>2841697.7</v>
      </c>
    </row>
    <row r="5" spans="1:7" ht="45" customHeight="1" thickBot="1" x14ac:dyDescent="0.3">
      <c r="A5" s="334"/>
      <c r="B5" s="337"/>
      <c r="C5" s="145" t="s">
        <v>360</v>
      </c>
      <c r="D5" s="340"/>
      <c r="E5" s="340"/>
      <c r="F5" s="148" t="s">
        <v>13</v>
      </c>
      <c r="G5" s="141" t="s">
        <v>83</v>
      </c>
    </row>
    <row r="6" spans="1:7" ht="15.75" thickBot="1" x14ac:dyDescent="0.3">
      <c r="A6" s="334"/>
      <c r="B6" s="337"/>
      <c r="C6" s="146"/>
      <c r="D6" s="340"/>
      <c r="E6" s="340"/>
      <c r="F6" s="148" t="s">
        <v>14</v>
      </c>
      <c r="G6" s="149">
        <v>2454402.2999999998</v>
      </c>
    </row>
    <row r="7" spans="1:7" ht="15.75" thickBot="1" x14ac:dyDescent="0.3">
      <c r="A7" s="334"/>
      <c r="B7" s="337"/>
      <c r="C7" s="146"/>
      <c r="D7" s="340"/>
      <c r="E7" s="340"/>
      <c r="F7" s="148" t="s">
        <v>15</v>
      </c>
      <c r="G7" s="149">
        <v>387295.4</v>
      </c>
    </row>
    <row r="8" spans="1:7" ht="15.75" thickBot="1" x14ac:dyDescent="0.3">
      <c r="A8" s="335"/>
      <c r="B8" s="338"/>
      <c r="C8" s="147"/>
      <c r="D8" s="341"/>
      <c r="E8" s="341"/>
      <c r="F8" s="148" t="s">
        <v>361</v>
      </c>
      <c r="G8" s="141" t="s">
        <v>83</v>
      </c>
    </row>
    <row r="9" spans="1:7" ht="78" customHeight="1" thickBot="1" x14ac:dyDescent="0.3">
      <c r="A9" s="333" t="s">
        <v>362</v>
      </c>
      <c r="B9" s="336" t="s">
        <v>323</v>
      </c>
      <c r="C9" s="336" t="s">
        <v>363</v>
      </c>
      <c r="D9" s="339">
        <v>44562</v>
      </c>
      <c r="E9" s="339">
        <v>44926</v>
      </c>
      <c r="F9" s="148" t="s">
        <v>12</v>
      </c>
      <c r="G9" s="149">
        <v>362081.1</v>
      </c>
    </row>
    <row r="10" spans="1:7" ht="15.75" thickBot="1" x14ac:dyDescent="0.3">
      <c r="A10" s="334"/>
      <c r="B10" s="337"/>
      <c r="C10" s="337"/>
      <c r="D10" s="340"/>
      <c r="E10" s="340"/>
      <c r="F10" s="148" t="s">
        <v>13</v>
      </c>
      <c r="G10" s="141" t="s">
        <v>83</v>
      </c>
    </row>
    <row r="11" spans="1:7" ht="15.75" thickBot="1" x14ac:dyDescent="0.3">
      <c r="A11" s="334"/>
      <c r="B11" s="337"/>
      <c r="C11" s="337"/>
      <c r="D11" s="340"/>
      <c r="E11" s="340"/>
      <c r="F11" s="148" t="s">
        <v>14</v>
      </c>
      <c r="G11" s="149">
        <v>4216.1000000000004</v>
      </c>
    </row>
    <row r="12" spans="1:7" ht="15.75" thickBot="1" x14ac:dyDescent="0.3">
      <c r="A12" s="334"/>
      <c r="B12" s="337"/>
      <c r="C12" s="337"/>
      <c r="D12" s="340"/>
      <c r="E12" s="340"/>
      <c r="F12" s="148" t="s">
        <v>15</v>
      </c>
      <c r="G12" s="149">
        <v>357865</v>
      </c>
    </row>
    <row r="13" spans="1:7" ht="15.75" thickBot="1" x14ac:dyDescent="0.3">
      <c r="A13" s="335"/>
      <c r="B13" s="338"/>
      <c r="C13" s="338"/>
      <c r="D13" s="341"/>
      <c r="E13" s="341"/>
      <c r="F13" s="148" t="s">
        <v>361</v>
      </c>
      <c r="G13" s="141" t="s">
        <v>83</v>
      </c>
    </row>
    <row r="14" spans="1:7" ht="117.75" customHeight="1" thickBot="1" x14ac:dyDescent="0.3">
      <c r="A14" s="333" t="s">
        <v>364</v>
      </c>
      <c r="B14" s="336" t="s">
        <v>17</v>
      </c>
      <c r="C14" s="336" t="s">
        <v>365</v>
      </c>
      <c r="D14" s="339">
        <v>44562</v>
      </c>
      <c r="E14" s="339">
        <v>44926</v>
      </c>
      <c r="F14" s="148" t="s">
        <v>12</v>
      </c>
      <c r="G14" s="149">
        <v>334540.3</v>
      </c>
    </row>
    <row r="15" spans="1:7" ht="15.75" thickBot="1" x14ac:dyDescent="0.3">
      <c r="A15" s="334"/>
      <c r="B15" s="337"/>
      <c r="C15" s="337"/>
      <c r="D15" s="340"/>
      <c r="E15" s="340"/>
      <c r="F15" s="148" t="s">
        <v>13</v>
      </c>
      <c r="G15" s="141" t="s">
        <v>83</v>
      </c>
    </row>
    <row r="16" spans="1:7" ht="15.75" thickBot="1" x14ac:dyDescent="0.3">
      <c r="A16" s="334"/>
      <c r="B16" s="337"/>
      <c r="C16" s="337"/>
      <c r="D16" s="340"/>
      <c r="E16" s="340"/>
      <c r="F16" s="148" t="s">
        <v>14</v>
      </c>
      <c r="G16" s="141">
        <v>0</v>
      </c>
    </row>
    <row r="17" spans="1:7" ht="15.75" thickBot="1" x14ac:dyDescent="0.3">
      <c r="A17" s="334"/>
      <c r="B17" s="337"/>
      <c r="C17" s="337"/>
      <c r="D17" s="340"/>
      <c r="E17" s="340"/>
      <c r="F17" s="148" t="s">
        <v>15</v>
      </c>
      <c r="G17" s="149">
        <v>334540.3</v>
      </c>
    </row>
    <row r="18" spans="1:7" ht="15.75" thickBot="1" x14ac:dyDescent="0.3">
      <c r="A18" s="335"/>
      <c r="B18" s="338"/>
      <c r="C18" s="338"/>
      <c r="D18" s="341"/>
      <c r="E18" s="341"/>
      <c r="F18" s="148" t="s">
        <v>361</v>
      </c>
      <c r="G18" s="141" t="s">
        <v>83</v>
      </c>
    </row>
    <row r="19" spans="1:7" ht="74.25" customHeight="1" x14ac:dyDescent="0.25">
      <c r="A19" s="143" t="s">
        <v>366</v>
      </c>
      <c r="B19" s="336" t="s">
        <v>17</v>
      </c>
      <c r="C19" s="336" t="s">
        <v>368</v>
      </c>
      <c r="D19" s="336" t="s">
        <v>368</v>
      </c>
      <c r="E19" s="336" t="s">
        <v>369</v>
      </c>
      <c r="F19" s="336" t="s">
        <v>368</v>
      </c>
      <c r="G19" s="329" t="s">
        <v>368</v>
      </c>
    </row>
    <row r="20" spans="1:7" ht="65.25" customHeight="1" thickBot="1" x14ac:dyDescent="0.3">
      <c r="A20" s="150" t="s">
        <v>367</v>
      </c>
      <c r="B20" s="338"/>
      <c r="C20" s="338"/>
      <c r="D20" s="338"/>
      <c r="E20" s="338"/>
      <c r="F20" s="338"/>
      <c r="G20" s="330"/>
    </row>
    <row r="21" spans="1:7" ht="57" customHeight="1" thickBot="1" x14ac:dyDescent="0.3">
      <c r="A21" s="143" t="s">
        <v>370</v>
      </c>
      <c r="B21" s="336" t="s">
        <v>17</v>
      </c>
      <c r="C21" s="336" t="s">
        <v>372</v>
      </c>
      <c r="D21" s="339">
        <v>44562</v>
      </c>
      <c r="E21" s="339">
        <v>44926</v>
      </c>
      <c r="F21" s="148" t="s">
        <v>12</v>
      </c>
      <c r="G21" s="149">
        <v>7962</v>
      </c>
    </row>
    <row r="22" spans="1:7" ht="64.5" customHeight="1" thickBot="1" x14ac:dyDescent="0.3">
      <c r="A22" s="143" t="s">
        <v>371</v>
      </c>
      <c r="B22" s="337"/>
      <c r="C22" s="337"/>
      <c r="D22" s="340"/>
      <c r="E22" s="340"/>
      <c r="F22" s="148" t="s">
        <v>13</v>
      </c>
      <c r="G22" s="141" t="s">
        <v>83</v>
      </c>
    </row>
    <row r="23" spans="1:7" ht="15.75" thickBot="1" x14ac:dyDescent="0.3">
      <c r="A23" s="151"/>
      <c r="B23" s="337"/>
      <c r="C23" s="337"/>
      <c r="D23" s="340"/>
      <c r="E23" s="340"/>
      <c r="F23" s="148" t="s">
        <v>14</v>
      </c>
      <c r="G23" s="149">
        <v>3981</v>
      </c>
    </row>
    <row r="24" spans="1:7" ht="15.75" thickBot="1" x14ac:dyDescent="0.3">
      <c r="A24" s="151"/>
      <c r="B24" s="337"/>
      <c r="C24" s="337"/>
      <c r="D24" s="340"/>
      <c r="E24" s="340"/>
      <c r="F24" s="148" t="s">
        <v>15</v>
      </c>
      <c r="G24" s="149">
        <v>3981</v>
      </c>
    </row>
    <row r="25" spans="1:7" ht="15.75" thickBot="1" x14ac:dyDescent="0.3">
      <c r="A25" s="152"/>
      <c r="B25" s="338"/>
      <c r="C25" s="338"/>
      <c r="D25" s="341"/>
      <c r="E25" s="341"/>
      <c r="F25" s="148" t="s">
        <v>361</v>
      </c>
      <c r="G25" s="141" t="s">
        <v>83</v>
      </c>
    </row>
    <row r="26" spans="1:7" x14ac:dyDescent="0.25">
      <c r="A26" s="143" t="s">
        <v>373</v>
      </c>
      <c r="B26" s="336" t="s">
        <v>17</v>
      </c>
      <c r="C26" s="336" t="s">
        <v>368</v>
      </c>
      <c r="D26" s="336" t="s">
        <v>368</v>
      </c>
      <c r="E26" s="336" t="s">
        <v>375</v>
      </c>
      <c r="F26" s="336" t="s">
        <v>368</v>
      </c>
      <c r="G26" s="329" t="s">
        <v>368</v>
      </c>
    </row>
    <row r="27" spans="1:7" ht="48" customHeight="1" thickBot="1" x14ac:dyDescent="0.3">
      <c r="A27" s="150" t="s">
        <v>374</v>
      </c>
      <c r="B27" s="338"/>
      <c r="C27" s="338"/>
      <c r="D27" s="338"/>
      <c r="E27" s="338"/>
      <c r="F27" s="338"/>
      <c r="G27" s="330"/>
    </row>
    <row r="28" spans="1:7" ht="66.75" customHeight="1" thickBot="1" x14ac:dyDescent="0.3">
      <c r="A28" s="333" t="s">
        <v>376</v>
      </c>
      <c r="B28" s="336" t="s">
        <v>17</v>
      </c>
      <c r="C28" s="336" t="s">
        <v>377</v>
      </c>
      <c r="D28" s="339">
        <v>44562</v>
      </c>
      <c r="E28" s="339">
        <v>44926</v>
      </c>
      <c r="F28" s="148" t="s">
        <v>12</v>
      </c>
      <c r="G28" s="149">
        <v>19578.8</v>
      </c>
    </row>
    <row r="29" spans="1:7" ht="15.75" thickBot="1" x14ac:dyDescent="0.3">
      <c r="A29" s="334"/>
      <c r="B29" s="337"/>
      <c r="C29" s="337"/>
      <c r="D29" s="340"/>
      <c r="E29" s="340"/>
      <c r="F29" s="148" t="s">
        <v>13</v>
      </c>
      <c r="G29" s="141" t="s">
        <v>83</v>
      </c>
    </row>
    <row r="30" spans="1:7" ht="15.75" thickBot="1" x14ac:dyDescent="0.3">
      <c r="A30" s="334"/>
      <c r="B30" s="337"/>
      <c r="C30" s="337"/>
      <c r="D30" s="340"/>
      <c r="E30" s="340"/>
      <c r="F30" s="148" t="s">
        <v>14</v>
      </c>
      <c r="G30" s="141">
        <v>235.1</v>
      </c>
    </row>
    <row r="31" spans="1:7" ht="15.75" thickBot="1" x14ac:dyDescent="0.3">
      <c r="A31" s="334"/>
      <c r="B31" s="337"/>
      <c r="C31" s="337"/>
      <c r="D31" s="340"/>
      <c r="E31" s="340"/>
      <c r="F31" s="148" t="s">
        <v>15</v>
      </c>
      <c r="G31" s="149">
        <v>19343.7</v>
      </c>
    </row>
    <row r="32" spans="1:7" ht="15.75" thickBot="1" x14ac:dyDescent="0.3">
      <c r="A32" s="335"/>
      <c r="B32" s="338"/>
      <c r="C32" s="338"/>
      <c r="D32" s="341"/>
      <c r="E32" s="341"/>
      <c r="F32" s="148" t="s">
        <v>361</v>
      </c>
      <c r="G32" s="141" t="s">
        <v>83</v>
      </c>
    </row>
    <row r="33" spans="1:7" x14ac:dyDescent="0.25">
      <c r="A33" s="143" t="s">
        <v>378</v>
      </c>
      <c r="B33" s="336" t="s">
        <v>17</v>
      </c>
      <c r="C33" s="336" t="s">
        <v>368</v>
      </c>
      <c r="D33" s="336" t="s">
        <v>368</v>
      </c>
      <c r="E33" s="336" t="s">
        <v>369</v>
      </c>
      <c r="F33" s="336" t="s">
        <v>368</v>
      </c>
      <c r="G33" s="329" t="s">
        <v>368</v>
      </c>
    </row>
    <row r="34" spans="1:7" ht="75" customHeight="1" thickBot="1" x14ac:dyDescent="0.3">
      <c r="A34" s="150" t="s">
        <v>379</v>
      </c>
      <c r="B34" s="338"/>
      <c r="C34" s="338"/>
      <c r="D34" s="338"/>
      <c r="E34" s="338"/>
      <c r="F34" s="338"/>
      <c r="G34" s="330"/>
    </row>
    <row r="35" spans="1:7" ht="61.5" customHeight="1" thickBot="1" x14ac:dyDescent="0.3">
      <c r="A35" s="333" t="s">
        <v>380</v>
      </c>
      <c r="B35" s="336" t="s">
        <v>326</v>
      </c>
      <c r="C35" s="336" t="s">
        <v>381</v>
      </c>
      <c r="D35" s="339">
        <v>44562</v>
      </c>
      <c r="E35" s="339">
        <v>44926</v>
      </c>
      <c r="F35" s="148" t="s">
        <v>12</v>
      </c>
      <c r="G35" s="149">
        <v>2308341.7000000002</v>
      </c>
    </row>
    <row r="36" spans="1:7" ht="15.75" thickBot="1" x14ac:dyDescent="0.3">
      <c r="A36" s="334"/>
      <c r="B36" s="337"/>
      <c r="C36" s="337"/>
      <c r="D36" s="340"/>
      <c r="E36" s="340"/>
      <c r="F36" s="148" t="s">
        <v>13</v>
      </c>
      <c r="G36" s="141" t="s">
        <v>83</v>
      </c>
    </row>
    <row r="37" spans="1:7" ht="15.75" thickBot="1" x14ac:dyDescent="0.3">
      <c r="A37" s="334"/>
      <c r="B37" s="337"/>
      <c r="C37" s="337"/>
      <c r="D37" s="340"/>
      <c r="E37" s="340"/>
      <c r="F37" s="148" t="s">
        <v>14</v>
      </c>
      <c r="G37" s="149">
        <v>2308341.7000000002</v>
      </c>
    </row>
    <row r="38" spans="1:7" ht="15.75" thickBot="1" x14ac:dyDescent="0.3">
      <c r="A38" s="334"/>
      <c r="B38" s="337"/>
      <c r="C38" s="337"/>
      <c r="D38" s="340"/>
      <c r="E38" s="340"/>
      <c r="F38" s="148" t="s">
        <v>15</v>
      </c>
      <c r="G38" s="141" t="s">
        <v>83</v>
      </c>
    </row>
    <row r="39" spans="1:7" ht="15.75" thickBot="1" x14ac:dyDescent="0.3">
      <c r="A39" s="335"/>
      <c r="B39" s="338"/>
      <c r="C39" s="338"/>
      <c r="D39" s="341"/>
      <c r="E39" s="341"/>
      <c r="F39" s="148" t="s">
        <v>361</v>
      </c>
      <c r="G39" s="141" t="s">
        <v>83</v>
      </c>
    </row>
    <row r="40" spans="1:7" ht="48.75" customHeight="1" thickBot="1" x14ac:dyDescent="0.3">
      <c r="A40" s="333" t="s">
        <v>382</v>
      </c>
      <c r="B40" s="336" t="s">
        <v>191</v>
      </c>
      <c r="C40" s="336" t="s">
        <v>383</v>
      </c>
      <c r="D40" s="339">
        <v>44562</v>
      </c>
      <c r="E40" s="339">
        <v>44926</v>
      </c>
      <c r="F40" s="148" t="s">
        <v>12</v>
      </c>
      <c r="G40" s="149">
        <v>2308341.7000000002</v>
      </c>
    </row>
    <row r="41" spans="1:7" ht="15.75" thickBot="1" x14ac:dyDescent="0.3">
      <c r="A41" s="334"/>
      <c r="B41" s="337"/>
      <c r="C41" s="337"/>
      <c r="D41" s="340"/>
      <c r="E41" s="340"/>
      <c r="F41" s="148" t="s">
        <v>13</v>
      </c>
      <c r="G41" s="141" t="s">
        <v>83</v>
      </c>
    </row>
    <row r="42" spans="1:7" ht="15.75" thickBot="1" x14ac:dyDescent="0.3">
      <c r="A42" s="334"/>
      <c r="B42" s="337"/>
      <c r="C42" s="337"/>
      <c r="D42" s="340"/>
      <c r="E42" s="340"/>
      <c r="F42" s="148" t="s">
        <v>14</v>
      </c>
      <c r="G42" s="149">
        <v>2308341.7000000002</v>
      </c>
    </row>
    <row r="43" spans="1:7" ht="15.75" thickBot="1" x14ac:dyDescent="0.3">
      <c r="A43" s="334"/>
      <c r="B43" s="337"/>
      <c r="C43" s="337"/>
      <c r="D43" s="340"/>
      <c r="E43" s="340"/>
      <c r="F43" s="148" t="s">
        <v>15</v>
      </c>
      <c r="G43" s="141" t="s">
        <v>83</v>
      </c>
    </row>
    <row r="44" spans="1:7" ht="15.75" thickBot="1" x14ac:dyDescent="0.3">
      <c r="A44" s="335"/>
      <c r="B44" s="338"/>
      <c r="C44" s="338"/>
      <c r="D44" s="341"/>
      <c r="E44" s="341"/>
      <c r="F44" s="148" t="s">
        <v>361</v>
      </c>
      <c r="G44" s="141" t="s">
        <v>83</v>
      </c>
    </row>
    <row r="45" spans="1:7" x14ac:dyDescent="0.25">
      <c r="A45" s="143" t="s">
        <v>384</v>
      </c>
      <c r="B45" s="336" t="s">
        <v>191</v>
      </c>
      <c r="C45" s="336" t="s">
        <v>368</v>
      </c>
      <c r="D45" s="336" t="s">
        <v>368</v>
      </c>
      <c r="E45" s="339">
        <v>44926</v>
      </c>
      <c r="F45" s="336" t="s">
        <v>368</v>
      </c>
      <c r="G45" s="329" t="s">
        <v>368</v>
      </c>
    </row>
    <row r="46" spans="1:7" ht="114" customHeight="1" thickBot="1" x14ac:dyDescent="0.3">
      <c r="A46" s="150" t="s">
        <v>385</v>
      </c>
      <c r="B46" s="338"/>
      <c r="C46" s="338"/>
      <c r="D46" s="338"/>
      <c r="E46" s="341"/>
      <c r="F46" s="338"/>
      <c r="G46" s="330"/>
    </row>
    <row r="47" spans="1:7" ht="39.950000000000003" customHeight="1" thickBot="1" x14ac:dyDescent="0.3">
      <c r="A47" s="333" t="s">
        <v>386</v>
      </c>
      <c r="B47" s="336" t="s">
        <v>17</v>
      </c>
      <c r="C47" s="336" t="s">
        <v>387</v>
      </c>
      <c r="D47" s="339">
        <v>44562</v>
      </c>
      <c r="E47" s="339">
        <v>44926</v>
      </c>
      <c r="F47" s="148" t="s">
        <v>12</v>
      </c>
      <c r="G47" s="141" t="s">
        <v>83</v>
      </c>
    </row>
    <row r="48" spans="1:7" ht="15.75" thickBot="1" x14ac:dyDescent="0.3">
      <c r="A48" s="334"/>
      <c r="B48" s="337"/>
      <c r="C48" s="337"/>
      <c r="D48" s="340"/>
      <c r="E48" s="340"/>
      <c r="F48" s="148" t="s">
        <v>13</v>
      </c>
      <c r="G48" s="141" t="s">
        <v>83</v>
      </c>
    </row>
    <row r="49" spans="1:7" ht="15.75" thickBot="1" x14ac:dyDescent="0.3">
      <c r="A49" s="334"/>
      <c r="B49" s="337"/>
      <c r="C49" s="337"/>
      <c r="D49" s="340"/>
      <c r="E49" s="340"/>
      <c r="F49" s="148" t="s">
        <v>14</v>
      </c>
      <c r="G49" s="141" t="s">
        <v>83</v>
      </c>
    </row>
    <row r="50" spans="1:7" ht="15.75" thickBot="1" x14ac:dyDescent="0.3">
      <c r="A50" s="334"/>
      <c r="B50" s="337"/>
      <c r="C50" s="337"/>
      <c r="D50" s="340"/>
      <c r="E50" s="340"/>
      <c r="F50" s="148" t="s">
        <v>15</v>
      </c>
      <c r="G50" s="141" t="s">
        <v>83</v>
      </c>
    </row>
    <row r="51" spans="1:7" ht="15.75" thickBot="1" x14ac:dyDescent="0.3">
      <c r="A51" s="335"/>
      <c r="B51" s="338"/>
      <c r="C51" s="338"/>
      <c r="D51" s="341"/>
      <c r="E51" s="341"/>
      <c r="F51" s="148" t="s">
        <v>361</v>
      </c>
      <c r="G51" s="141" t="s">
        <v>83</v>
      </c>
    </row>
    <row r="52" spans="1:7" x14ac:dyDescent="0.25">
      <c r="A52" s="143" t="s">
        <v>388</v>
      </c>
      <c r="B52" s="336" t="s">
        <v>17</v>
      </c>
      <c r="C52" s="336" t="s">
        <v>368</v>
      </c>
      <c r="D52" s="336" t="s">
        <v>368</v>
      </c>
      <c r="E52" s="336" t="s">
        <v>390</v>
      </c>
      <c r="F52" s="336" t="s">
        <v>368</v>
      </c>
      <c r="G52" s="329" t="s">
        <v>368</v>
      </c>
    </row>
    <row r="53" spans="1:7" ht="68.25" customHeight="1" thickBot="1" x14ac:dyDescent="0.3">
      <c r="A53" s="150" t="s">
        <v>389</v>
      </c>
      <c r="B53" s="338"/>
      <c r="C53" s="338"/>
      <c r="D53" s="338"/>
      <c r="E53" s="338"/>
      <c r="F53" s="338"/>
      <c r="G53" s="330"/>
    </row>
    <row r="54" spans="1:7" ht="39.950000000000003" customHeight="1" thickBot="1" x14ac:dyDescent="0.3">
      <c r="A54" s="333" t="s">
        <v>391</v>
      </c>
      <c r="B54" s="336" t="s">
        <v>327</v>
      </c>
      <c r="C54" s="336" t="s">
        <v>392</v>
      </c>
      <c r="D54" s="339">
        <v>44562</v>
      </c>
      <c r="E54" s="339">
        <v>44926</v>
      </c>
      <c r="F54" s="148" t="s">
        <v>12</v>
      </c>
      <c r="G54" s="149">
        <v>126190.9</v>
      </c>
    </row>
    <row r="55" spans="1:7" ht="15.75" thickBot="1" x14ac:dyDescent="0.3">
      <c r="A55" s="334"/>
      <c r="B55" s="337"/>
      <c r="C55" s="337"/>
      <c r="D55" s="340"/>
      <c r="E55" s="340"/>
      <c r="F55" s="148" t="s">
        <v>13</v>
      </c>
      <c r="G55" s="141" t="s">
        <v>83</v>
      </c>
    </row>
    <row r="56" spans="1:7" ht="15.75" thickBot="1" x14ac:dyDescent="0.3">
      <c r="A56" s="334"/>
      <c r="B56" s="337"/>
      <c r="C56" s="337"/>
      <c r="D56" s="340"/>
      <c r="E56" s="340"/>
      <c r="F56" s="148" t="s">
        <v>14</v>
      </c>
      <c r="G56" s="149">
        <v>126190.9</v>
      </c>
    </row>
    <row r="57" spans="1:7" ht="15.75" thickBot="1" x14ac:dyDescent="0.3">
      <c r="A57" s="334"/>
      <c r="B57" s="337"/>
      <c r="C57" s="337"/>
      <c r="D57" s="340"/>
      <c r="E57" s="340"/>
      <c r="F57" s="148" t="s">
        <v>15</v>
      </c>
      <c r="G57" s="141" t="s">
        <v>83</v>
      </c>
    </row>
    <row r="58" spans="1:7" ht="15.75" thickBot="1" x14ac:dyDescent="0.3">
      <c r="A58" s="335"/>
      <c r="B58" s="338"/>
      <c r="C58" s="338"/>
      <c r="D58" s="341"/>
      <c r="E58" s="341"/>
      <c r="F58" s="148" t="s">
        <v>361</v>
      </c>
      <c r="G58" s="141" t="s">
        <v>83</v>
      </c>
    </row>
    <row r="59" spans="1:7" ht="20.100000000000001" customHeight="1" thickBot="1" x14ac:dyDescent="0.3">
      <c r="A59" s="333" t="s">
        <v>393</v>
      </c>
      <c r="B59" s="336" t="s">
        <v>192</v>
      </c>
      <c r="C59" s="336" t="s">
        <v>394</v>
      </c>
      <c r="D59" s="339">
        <v>44562</v>
      </c>
      <c r="E59" s="339">
        <v>44926</v>
      </c>
      <c r="F59" s="148" t="s">
        <v>12</v>
      </c>
      <c r="G59" s="141" t="s">
        <v>83</v>
      </c>
    </row>
    <row r="60" spans="1:7" ht="15.75" thickBot="1" x14ac:dyDescent="0.3">
      <c r="A60" s="334"/>
      <c r="B60" s="337"/>
      <c r="C60" s="337"/>
      <c r="D60" s="340"/>
      <c r="E60" s="340"/>
      <c r="F60" s="148" t="s">
        <v>13</v>
      </c>
      <c r="G60" s="141" t="s">
        <v>83</v>
      </c>
    </row>
    <row r="61" spans="1:7" ht="15.75" thickBot="1" x14ac:dyDescent="0.3">
      <c r="A61" s="334"/>
      <c r="B61" s="337"/>
      <c r="C61" s="337"/>
      <c r="D61" s="340"/>
      <c r="E61" s="340"/>
      <c r="F61" s="148" t="s">
        <v>14</v>
      </c>
      <c r="G61" s="141" t="s">
        <v>83</v>
      </c>
    </row>
    <row r="62" spans="1:7" ht="17.25" customHeight="1" thickBot="1" x14ac:dyDescent="0.3">
      <c r="A62" s="334"/>
      <c r="B62" s="337"/>
      <c r="C62" s="337"/>
      <c r="D62" s="340"/>
      <c r="E62" s="340"/>
      <c r="F62" s="148" t="s">
        <v>15</v>
      </c>
      <c r="G62" s="141" t="s">
        <v>83</v>
      </c>
    </row>
    <row r="63" spans="1:7" ht="15.75" thickBot="1" x14ac:dyDescent="0.3">
      <c r="A63" s="335"/>
      <c r="B63" s="338"/>
      <c r="C63" s="338"/>
      <c r="D63" s="341"/>
      <c r="E63" s="341"/>
      <c r="F63" s="148" t="s">
        <v>361</v>
      </c>
      <c r="G63" s="141" t="s">
        <v>83</v>
      </c>
    </row>
    <row r="64" spans="1:7" x14ac:dyDescent="0.25">
      <c r="A64" s="143" t="s">
        <v>395</v>
      </c>
      <c r="B64" s="336" t="s">
        <v>192</v>
      </c>
      <c r="C64" s="336" t="s">
        <v>368</v>
      </c>
      <c r="D64" s="336" t="s">
        <v>368</v>
      </c>
      <c r="E64" s="336" t="s">
        <v>397</v>
      </c>
      <c r="F64" s="336" t="s">
        <v>368</v>
      </c>
      <c r="G64" s="329" t="s">
        <v>368</v>
      </c>
    </row>
    <row r="65" spans="1:7" ht="20.25" customHeight="1" thickBot="1" x14ac:dyDescent="0.3">
      <c r="A65" s="150" t="s">
        <v>396</v>
      </c>
      <c r="B65" s="338"/>
      <c r="C65" s="338"/>
      <c r="D65" s="338"/>
      <c r="E65" s="338"/>
      <c r="F65" s="338"/>
      <c r="G65" s="330"/>
    </row>
    <row r="66" spans="1:7" x14ac:dyDescent="0.25">
      <c r="A66" s="143" t="s">
        <v>398</v>
      </c>
      <c r="B66" s="336" t="s">
        <v>192</v>
      </c>
      <c r="C66" s="336" t="s">
        <v>368</v>
      </c>
      <c r="D66" s="336" t="s">
        <v>368</v>
      </c>
      <c r="E66" s="336" t="s">
        <v>400</v>
      </c>
      <c r="F66" s="336" t="s">
        <v>368</v>
      </c>
      <c r="G66" s="329" t="s">
        <v>368</v>
      </c>
    </row>
    <row r="67" spans="1:7" ht="39.950000000000003" customHeight="1" thickBot="1" x14ac:dyDescent="0.3">
      <c r="A67" s="150" t="s">
        <v>399</v>
      </c>
      <c r="B67" s="338"/>
      <c r="C67" s="338"/>
      <c r="D67" s="338"/>
      <c r="E67" s="338"/>
      <c r="F67" s="338"/>
      <c r="G67" s="330"/>
    </row>
    <row r="68" spans="1:7" ht="123.75" customHeight="1" thickBot="1" x14ac:dyDescent="0.3">
      <c r="A68" s="333" t="s">
        <v>401</v>
      </c>
      <c r="B68" s="336" t="s">
        <v>17</v>
      </c>
      <c r="C68" s="336" t="s">
        <v>402</v>
      </c>
      <c r="D68" s="339">
        <v>44562</v>
      </c>
      <c r="E68" s="339">
        <v>44926</v>
      </c>
      <c r="F68" s="148" t="s">
        <v>12</v>
      </c>
      <c r="G68" s="149">
        <v>126190.9</v>
      </c>
    </row>
    <row r="69" spans="1:7" ht="15.75" thickBot="1" x14ac:dyDescent="0.3">
      <c r="A69" s="334"/>
      <c r="B69" s="337"/>
      <c r="C69" s="337"/>
      <c r="D69" s="340"/>
      <c r="E69" s="340"/>
      <c r="F69" s="148" t="s">
        <v>13</v>
      </c>
      <c r="G69" s="141" t="s">
        <v>83</v>
      </c>
    </row>
    <row r="70" spans="1:7" ht="15.75" thickBot="1" x14ac:dyDescent="0.3">
      <c r="A70" s="334"/>
      <c r="B70" s="337"/>
      <c r="C70" s="337"/>
      <c r="D70" s="340"/>
      <c r="E70" s="340"/>
      <c r="F70" s="148" t="s">
        <v>14</v>
      </c>
      <c r="G70" s="149">
        <v>126190.9</v>
      </c>
    </row>
    <row r="71" spans="1:7" ht="15.75" thickBot="1" x14ac:dyDescent="0.3">
      <c r="A71" s="334"/>
      <c r="B71" s="337"/>
      <c r="C71" s="337"/>
      <c r="D71" s="340"/>
      <c r="E71" s="340"/>
      <c r="F71" s="148" t="s">
        <v>15</v>
      </c>
      <c r="G71" s="141" t="s">
        <v>83</v>
      </c>
    </row>
    <row r="72" spans="1:7" ht="15.75" thickBot="1" x14ac:dyDescent="0.3">
      <c r="A72" s="335"/>
      <c r="B72" s="338"/>
      <c r="C72" s="338"/>
      <c r="D72" s="341"/>
      <c r="E72" s="341"/>
      <c r="F72" s="148" t="s">
        <v>361</v>
      </c>
      <c r="G72" s="141" t="s">
        <v>83</v>
      </c>
    </row>
    <row r="73" spans="1:7" x14ac:dyDescent="0.25">
      <c r="A73" s="143" t="s">
        <v>403</v>
      </c>
      <c r="B73" s="336" t="s">
        <v>17</v>
      </c>
      <c r="C73" s="336" t="s">
        <v>368</v>
      </c>
      <c r="D73" s="336" t="s">
        <v>368</v>
      </c>
      <c r="E73" s="339">
        <v>44926</v>
      </c>
      <c r="F73" s="336" t="s">
        <v>368</v>
      </c>
      <c r="G73" s="329" t="s">
        <v>368</v>
      </c>
    </row>
    <row r="74" spans="1:7" ht="45" customHeight="1" thickBot="1" x14ac:dyDescent="0.3">
      <c r="A74" s="150" t="s">
        <v>404</v>
      </c>
      <c r="B74" s="338"/>
      <c r="C74" s="338"/>
      <c r="D74" s="338"/>
      <c r="E74" s="341"/>
      <c r="F74" s="338"/>
      <c r="G74" s="330"/>
    </row>
    <row r="75" spans="1:7" ht="66" customHeight="1" thickBot="1" x14ac:dyDescent="0.3">
      <c r="A75" s="333" t="s">
        <v>405</v>
      </c>
      <c r="B75" s="336" t="s">
        <v>341</v>
      </c>
      <c r="C75" s="336" t="s">
        <v>406</v>
      </c>
      <c r="D75" s="339">
        <v>44562</v>
      </c>
      <c r="E75" s="339">
        <v>44926</v>
      </c>
      <c r="F75" s="148" t="s">
        <v>12</v>
      </c>
      <c r="G75" s="149">
        <v>6500</v>
      </c>
    </row>
    <row r="76" spans="1:7" ht="15.75" thickBot="1" x14ac:dyDescent="0.3">
      <c r="A76" s="334"/>
      <c r="B76" s="337"/>
      <c r="C76" s="337"/>
      <c r="D76" s="340"/>
      <c r="E76" s="340"/>
      <c r="F76" s="148" t="s">
        <v>13</v>
      </c>
      <c r="G76" s="141" t="s">
        <v>83</v>
      </c>
    </row>
    <row r="77" spans="1:7" ht="15.75" thickBot="1" x14ac:dyDescent="0.3">
      <c r="A77" s="334"/>
      <c r="B77" s="337"/>
      <c r="C77" s="337"/>
      <c r="D77" s="340"/>
      <c r="E77" s="340"/>
      <c r="F77" s="148" t="s">
        <v>14</v>
      </c>
      <c r="G77" s="141" t="s">
        <v>83</v>
      </c>
    </row>
    <row r="78" spans="1:7" ht="15.75" thickBot="1" x14ac:dyDescent="0.3">
      <c r="A78" s="334"/>
      <c r="B78" s="337"/>
      <c r="C78" s="337"/>
      <c r="D78" s="340"/>
      <c r="E78" s="340"/>
      <c r="F78" s="148" t="s">
        <v>15</v>
      </c>
      <c r="G78" s="149">
        <v>6500</v>
      </c>
    </row>
    <row r="79" spans="1:7" ht="15.75" thickBot="1" x14ac:dyDescent="0.3">
      <c r="A79" s="335"/>
      <c r="B79" s="338"/>
      <c r="C79" s="338"/>
      <c r="D79" s="341"/>
      <c r="E79" s="341"/>
      <c r="F79" s="148" t="s">
        <v>361</v>
      </c>
      <c r="G79" s="141" t="s">
        <v>83</v>
      </c>
    </row>
    <row r="80" spans="1:7" ht="69" customHeight="1" thickBot="1" x14ac:dyDescent="0.3">
      <c r="A80" s="333" t="s">
        <v>407</v>
      </c>
      <c r="B80" s="336" t="s">
        <v>182</v>
      </c>
      <c r="C80" s="336" t="s">
        <v>408</v>
      </c>
      <c r="D80" s="339">
        <v>44562</v>
      </c>
      <c r="E80" s="339">
        <v>44926</v>
      </c>
      <c r="F80" s="148" t="s">
        <v>12</v>
      </c>
      <c r="G80" s="149">
        <v>6500</v>
      </c>
    </row>
    <row r="81" spans="1:7" ht="15.75" thickBot="1" x14ac:dyDescent="0.3">
      <c r="A81" s="334"/>
      <c r="B81" s="337"/>
      <c r="C81" s="337"/>
      <c r="D81" s="340"/>
      <c r="E81" s="340"/>
      <c r="F81" s="148" t="s">
        <v>13</v>
      </c>
      <c r="G81" s="141" t="s">
        <v>83</v>
      </c>
    </row>
    <row r="82" spans="1:7" ht="15.75" thickBot="1" x14ac:dyDescent="0.3">
      <c r="A82" s="334"/>
      <c r="B82" s="337"/>
      <c r="C82" s="337"/>
      <c r="D82" s="340"/>
      <c r="E82" s="340"/>
      <c r="F82" s="148" t="s">
        <v>14</v>
      </c>
      <c r="G82" s="141" t="s">
        <v>83</v>
      </c>
    </row>
    <row r="83" spans="1:7" ht="15.75" thickBot="1" x14ac:dyDescent="0.3">
      <c r="A83" s="334"/>
      <c r="B83" s="337"/>
      <c r="C83" s="337"/>
      <c r="D83" s="340"/>
      <c r="E83" s="340"/>
      <c r="F83" s="148" t="s">
        <v>15</v>
      </c>
      <c r="G83" s="149">
        <v>6500</v>
      </c>
    </row>
    <row r="84" spans="1:7" ht="15.75" thickBot="1" x14ac:dyDescent="0.3">
      <c r="A84" s="335"/>
      <c r="B84" s="338"/>
      <c r="C84" s="338"/>
      <c r="D84" s="341"/>
      <c r="E84" s="341"/>
      <c r="F84" s="148" t="s">
        <v>361</v>
      </c>
      <c r="G84" s="141" t="s">
        <v>83</v>
      </c>
    </row>
    <row r="85" spans="1:7" ht="28.5" customHeight="1" x14ac:dyDescent="0.25">
      <c r="A85" s="143" t="s">
        <v>409</v>
      </c>
      <c r="B85" s="336" t="s">
        <v>20</v>
      </c>
      <c r="C85" s="336" t="s">
        <v>368</v>
      </c>
      <c r="D85" s="336" t="s">
        <v>368</v>
      </c>
      <c r="E85" s="339">
        <v>44834</v>
      </c>
      <c r="F85" s="336" t="s">
        <v>368</v>
      </c>
      <c r="G85" s="329" t="s">
        <v>368</v>
      </c>
    </row>
    <row r="86" spans="1:7" ht="41.25" customHeight="1" thickBot="1" x14ac:dyDescent="0.3">
      <c r="A86" s="150" t="s">
        <v>410</v>
      </c>
      <c r="B86" s="338"/>
      <c r="C86" s="338"/>
      <c r="D86" s="338"/>
      <c r="E86" s="341"/>
      <c r="F86" s="338"/>
      <c r="G86" s="330"/>
    </row>
    <row r="87" spans="1:7" ht="30" x14ac:dyDescent="0.25">
      <c r="A87" s="143" t="s">
        <v>411</v>
      </c>
      <c r="B87" s="336" t="s">
        <v>20</v>
      </c>
      <c r="C87" s="336" t="s">
        <v>368</v>
      </c>
      <c r="D87" s="336" t="s">
        <v>368</v>
      </c>
      <c r="E87" s="339">
        <v>44895</v>
      </c>
      <c r="F87" s="336" t="s">
        <v>368</v>
      </c>
      <c r="G87" s="329" t="s">
        <v>368</v>
      </c>
    </row>
    <row r="88" spans="1:7" ht="78" customHeight="1" thickBot="1" x14ac:dyDescent="0.3">
      <c r="A88" s="150" t="s">
        <v>412</v>
      </c>
      <c r="B88" s="338"/>
      <c r="C88" s="338"/>
      <c r="D88" s="338"/>
      <c r="E88" s="341"/>
      <c r="F88" s="338"/>
      <c r="G88" s="330"/>
    </row>
    <row r="89" spans="1:7" ht="30" x14ac:dyDescent="0.25">
      <c r="A89" s="143" t="s">
        <v>413</v>
      </c>
      <c r="B89" s="336" t="s">
        <v>20</v>
      </c>
      <c r="C89" s="336" t="s">
        <v>368</v>
      </c>
      <c r="D89" s="336" t="s">
        <v>368</v>
      </c>
      <c r="E89" s="339">
        <v>44926</v>
      </c>
      <c r="F89" s="336" t="s">
        <v>368</v>
      </c>
      <c r="G89" s="329" t="s">
        <v>368</v>
      </c>
    </row>
    <row r="90" spans="1:7" ht="62.25" customHeight="1" thickBot="1" x14ac:dyDescent="0.3">
      <c r="A90" s="150" t="s">
        <v>414</v>
      </c>
      <c r="B90" s="338"/>
      <c r="C90" s="338"/>
      <c r="D90" s="338"/>
      <c r="E90" s="341"/>
      <c r="F90" s="338"/>
      <c r="G90" s="330"/>
    </row>
    <row r="91" spans="1:7" ht="409.5" hidden="1" customHeight="1" thickBot="1" x14ac:dyDescent="0.3">
      <c r="A91" s="333" t="s">
        <v>415</v>
      </c>
      <c r="B91" s="336" t="s">
        <v>21</v>
      </c>
      <c r="C91" s="336" t="s">
        <v>416</v>
      </c>
      <c r="D91" s="339">
        <v>44562</v>
      </c>
      <c r="E91" s="339">
        <v>44926</v>
      </c>
      <c r="F91" s="148" t="s">
        <v>12</v>
      </c>
      <c r="G91" s="141" t="s">
        <v>83</v>
      </c>
    </row>
    <row r="92" spans="1:7" ht="15.75" thickBot="1" x14ac:dyDescent="0.3">
      <c r="A92" s="334"/>
      <c r="B92" s="337"/>
      <c r="C92" s="337"/>
      <c r="D92" s="340"/>
      <c r="E92" s="340"/>
      <c r="F92" s="148" t="s">
        <v>13</v>
      </c>
      <c r="G92" s="141" t="s">
        <v>83</v>
      </c>
    </row>
    <row r="93" spans="1:7" ht="15.75" thickBot="1" x14ac:dyDescent="0.3">
      <c r="A93" s="334"/>
      <c r="B93" s="337"/>
      <c r="C93" s="337"/>
      <c r="D93" s="340"/>
      <c r="E93" s="340"/>
      <c r="F93" s="148" t="s">
        <v>14</v>
      </c>
      <c r="G93" s="141" t="s">
        <v>83</v>
      </c>
    </row>
    <row r="94" spans="1:7" ht="15.75" thickBot="1" x14ac:dyDescent="0.3">
      <c r="A94" s="334"/>
      <c r="B94" s="337"/>
      <c r="C94" s="337"/>
      <c r="D94" s="340"/>
      <c r="E94" s="340"/>
      <c r="F94" s="148" t="s">
        <v>15</v>
      </c>
      <c r="G94" s="141" t="s">
        <v>83</v>
      </c>
    </row>
    <row r="95" spans="1:7" ht="15.75" thickBot="1" x14ac:dyDescent="0.3">
      <c r="A95" s="335"/>
      <c r="B95" s="338"/>
      <c r="C95" s="338"/>
      <c r="D95" s="341"/>
      <c r="E95" s="341"/>
      <c r="F95" s="148" t="s">
        <v>361</v>
      </c>
      <c r="G95" s="141" t="s">
        <v>83</v>
      </c>
    </row>
    <row r="96" spans="1:7" ht="64.5" customHeight="1" thickBot="1" x14ac:dyDescent="0.3">
      <c r="A96" s="333" t="s">
        <v>417</v>
      </c>
      <c r="B96" s="336" t="s">
        <v>21</v>
      </c>
      <c r="C96" s="336" t="s">
        <v>418</v>
      </c>
      <c r="D96" s="339">
        <v>44562</v>
      </c>
      <c r="E96" s="339">
        <v>44926</v>
      </c>
      <c r="F96" s="148" t="s">
        <v>12</v>
      </c>
      <c r="G96" s="141" t="s">
        <v>83</v>
      </c>
    </row>
    <row r="97" spans="1:7" ht="15.75" thickBot="1" x14ac:dyDescent="0.3">
      <c r="A97" s="334"/>
      <c r="B97" s="337"/>
      <c r="C97" s="337"/>
      <c r="D97" s="340"/>
      <c r="E97" s="340"/>
      <c r="F97" s="148" t="s">
        <v>13</v>
      </c>
      <c r="G97" s="141" t="s">
        <v>83</v>
      </c>
    </row>
    <row r="98" spans="1:7" ht="15.75" thickBot="1" x14ac:dyDescent="0.3">
      <c r="A98" s="334"/>
      <c r="B98" s="337"/>
      <c r="C98" s="337"/>
      <c r="D98" s="340"/>
      <c r="E98" s="340"/>
      <c r="F98" s="148" t="s">
        <v>14</v>
      </c>
      <c r="G98" s="141" t="s">
        <v>83</v>
      </c>
    </row>
    <row r="99" spans="1:7" ht="15.75" thickBot="1" x14ac:dyDescent="0.3">
      <c r="A99" s="334"/>
      <c r="B99" s="337"/>
      <c r="C99" s="337"/>
      <c r="D99" s="340"/>
      <c r="E99" s="340"/>
      <c r="F99" s="148" t="s">
        <v>15</v>
      </c>
      <c r="G99" s="141" t="s">
        <v>83</v>
      </c>
    </row>
    <row r="100" spans="1:7" ht="15.75" thickBot="1" x14ac:dyDescent="0.3">
      <c r="A100" s="335"/>
      <c r="B100" s="338"/>
      <c r="C100" s="338"/>
      <c r="D100" s="341"/>
      <c r="E100" s="341"/>
      <c r="F100" s="148" t="s">
        <v>361</v>
      </c>
      <c r="G100" s="141" t="s">
        <v>83</v>
      </c>
    </row>
    <row r="101" spans="1:7" ht="30" x14ac:dyDescent="0.25">
      <c r="A101" s="143" t="s">
        <v>419</v>
      </c>
      <c r="B101" s="336" t="s">
        <v>22</v>
      </c>
      <c r="C101" s="336" t="s">
        <v>368</v>
      </c>
      <c r="D101" s="339">
        <v>44562</v>
      </c>
      <c r="E101" s="339">
        <v>44926</v>
      </c>
      <c r="F101" s="336" t="s">
        <v>368</v>
      </c>
      <c r="G101" s="329" t="s">
        <v>368</v>
      </c>
    </row>
    <row r="102" spans="1:7" ht="89.25" customHeight="1" thickBot="1" x14ac:dyDescent="0.3">
      <c r="A102" s="150" t="s">
        <v>420</v>
      </c>
      <c r="B102" s="338"/>
      <c r="C102" s="338"/>
      <c r="D102" s="341"/>
      <c r="E102" s="341"/>
      <c r="F102" s="338"/>
      <c r="G102" s="330"/>
    </row>
    <row r="103" spans="1:7" ht="255.75" thickBot="1" x14ac:dyDescent="0.3">
      <c r="A103" s="333" t="s">
        <v>421</v>
      </c>
      <c r="B103" s="336" t="s">
        <v>328</v>
      </c>
      <c r="C103" s="145" t="s">
        <v>422</v>
      </c>
      <c r="D103" s="339">
        <v>44562</v>
      </c>
      <c r="E103" s="339">
        <v>44926</v>
      </c>
      <c r="F103" s="148" t="s">
        <v>12</v>
      </c>
      <c r="G103" s="149">
        <v>28337.4</v>
      </c>
    </row>
    <row r="104" spans="1:7" ht="49.5" customHeight="1" thickBot="1" x14ac:dyDescent="0.3">
      <c r="A104" s="334"/>
      <c r="B104" s="337"/>
      <c r="C104" s="145" t="s">
        <v>423</v>
      </c>
      <c r="D104" s="340"/>
      <c r="E104" s="340"/>
      <c r="F104" s="148" t="s">
        <v>13</v>
      </c>
      <c r="G104" s="141" t="s">
        <v>83</v>
      </c>
    </row>
    <row r="105" spans="1:7" ht="15.75" thickBot="1" x14ac:dyDescent="0.3">
      <c r="A105" s="334"/>
      <c r="B105" s="337"/>
      <c r="C105" s="146"/>
      <c r="D105" s="340"/>
      <c r="E105" s="340"/>
      <c r="F105" s="148" t="s">
        <v>14</v>
      </c>
      <c r="G105" s="149">
        <v>13407</v>
      </c>
    </row>
    <row r="106" spans="1:7" ht="15.75" thickBot="1" x14ac:dyDescent="0.3">
      <c r="A106" s="334"/>
      <c r="B106" s="337"/>
      <c r="C106" s="146"/>
      <c r="D106" s="340"/>
      <c r="E106" s="340"/>
      <c r="F106" s="148" t="s">
        <v>15</v>
      </c>
      <c r="G106" s="149">
        <v>14930.4</v>
      </c>
    </row>
    <row r="107" spans="1:7" ht="21" customHeight="1" thickBot="1" x14ac:dyDescent="0.3">
      <c r="A107" s="335"/>
      <c r="B107" s="338"/>
      <c r="C107" s="147"/>
      <c r="D107" s="341"/>
      <c r="E107" s="341"/>
      <c r="F107" s="148" t="s">
        <v>361</v>
      </c>
      <c r="G107" s="141" t="s">
        <v>83</v>
      </c>
    </row>
    <row r="108" spans="1:7" ht="70.5" customHeight="1" thickBot="1" x14ac:dyDescent="0.3">
      <c r="A108" s="333" t="s">
        <v>424</v>
      </c>
      <c r="B108" s="336" t="s">
        <v>21</v>
      </c>
      <c r="C108" s="336" t="s">
        <v>425</v>
      </c>
      <c r="D108" s="339">
        <v>44562</v>
      </c>
      <c r="E108" s="339">
        <v>44926</v>
      </c>
      <c r="F108" s="148" t="s">
        <v>12</v>
      </c>
      <c r="G108" s="149">
        <v>21390.7</v>
      </c>
    </row>
    <row r="109" spans="1:7" ht="15.75" thickBot="1" x14ac:dyDescent="0.3">
      <c r="A109" s="334"/>
      <c r="B109" s="337"/>
      <c r="C109" s="337"/>
      <c r="D109" s="340"/>
      <c r="E109" s="340"/>
      <c r="F109" s="148" t="s">
        <v>13</v>
      </c>
      <c r="G109" s="141" t="s">
        <v>83</v>
      </c>
    </row>
    <row r="110" spans="1:7" ht="15.75" thickBot="1" x14ac:dyDescent="0.3">
      <c r="A110" s="334"/>
      <c r="B110" s="337"/>
      <c r="C110" s="337"/>
      <c r="D110" s="340"/>
      <c r="E110" s="340"/>
      <c r="F110" s="148" t="s">
        <v>14</v>
      </c>
      <c r="G110" s="149">
        <v>7155</v>
      </c>
    </row>
    <row r="111" spans="1:7" ht="15.75" thickBot="1" x14ac:dyDescent="0.3">
      <c r="A111" s="334"/>
      <c r="B111" s="337"/>
      <c r="C111" s="337"/>
      <c r="D111" s="340"/>
      <c r="E111" s="340"/>
      <c r="F111" s="148" t="s">
        <v>15</v>
      </c>
      <c r="G111" s="149">
        <v>14235.7</v>
      </c>
    </row>
    <row r="112" spans="1:7" ht="15.75" thickBot="1" x14ac:dyDescent="0.3">
      <c r="A112" s="335"/>
      <c r="B112" s="338"/>
      <c r="C112" s="338"/>
      <c r="D112" s="341"/>
      <c r="E112" s="341"/>
      <c r="F112" s="148" t="s">
        <v>361</v>
      </c>
      <c r="G112" s="141" t="s">
        <v>83</v>
      </c>
    </row>
    <row r="113" spans="1:7" ht="23.25" customHeight="1" x14ac:dyDescent="0.25">
      <c r="A113" s="143" t="s">
        <v>426</v>
      </c>
      <c r="B113" s="336" t="s">
        <v>22</v>
      </c>
      <c r="C113" s="336" t="s">
        <v>368</v>
      </c>
      <c r="D113" s="336" t="s">
        <v>368</v>
      </c>
      <c r="E113" s="339">
        <v>44926</v>
      </c>
      <c r="F113" s="336" t="s">
        <v>368</v>
      </c>
      <c r="G113" s="329" t="s">
        <v>368</v>
      </c>
    </row>
    <row r="114" spans="1:7" ht="48.75" customHeight="1" thickBot="1" x14ac:dyDescent="0.3">
      <c r="A114" s="150" t="s">
        <v>427</v>
      </c>
      <c r="B114" s="338"/>
      <c r="C114" s="338"/>
      <c r="D114" s="338"/>
      <c r="E114" s="341"/>
      <c r="F114" s="338"/>
      <c r="G114" s="330"/>
    </row>
    <row r="115" spans="1:7" ht="105.75" thickBot="1" x14ac:dyDescent="0.3">
      <c r="A115" s="333" t="s">
        <v>428</v>
      </c>
      <c r="B115" s="336" t="s">
        <v>21</v>
      </c>
      <c r="C115" s="145" t="s">
        <v>429</v>
      </c>
      <c r="D115" s="339">
        <v>44562</v>
      </c>
      <c r="E115" s="339">
        <v>44926</v>
      </c>
      <c r="F115" s="148" t="s">
        <v>12</v>
      </c>
      <c r="G115" s="149">
        <v>6946.7</v>
      </c>
    </row>
    <row r="116" spans="1:7" ht="60.75" thickBot="1" x14ac:dyDescent="0.3">
      <c r="A116" s="334"/>
      <c r="B116" s="337"/>
      <c r="C116" s="145" t="s">
        <v>430</v>
      </c>
      <c r="D116" s="340"/>
      <c r="E116" s="340"/>
      <c r="F116" s="148" t="s">
        <v>13</v>
      </c>
      <c r="G116" s="141" t="s">
        <v>83</v>
      </c>
    </row>
    <row r="117" spans="1:7" ht="15.75" thickBot="1" x14ac:dyDescent="0.3">
      <c r="A117" s="334"/>
      <c r="B117" s="337"/>
      <c r="C117" s="146"/>
      <c r="D117" s="340"/>
      <c r="E117" s="340"/>
      <c r="F117" s="148" t="s">
        <v>14</v>
      </c>
      <c r="G117" s="149">
        <v>6252</v>
      </c>
    </row>
    <row r="118" spans="1:7" ht="15.75" thickBot="1" x14ac:dyDescent="0.3">
      <c r="A118" s="334"/>
      <c r="B118" s="337"/>
      <c r="C118" s="146"/>
      <c r="D118" s="340"/>
      <c r="E118" s="340"/>
      <c r="F118" s="148" t="s">
        <v>15</v>
      </c>
      <c r="G118" s="141">
        <v>694.7</v>
      </c>
    </row>
    <row r="119" spans="1:7" ht="15.75" thickBot="1" x14ac:dyDescent="0.3">
      <c r="A119" s="335"/>
      <c r="B119" s="338"/>
      <c r="C119" s="147"/>
      <c r="D119" s="341"/>
      <c r="E119" s="341"/>
      <c r="F119" s="148" t="s">
        <v>361</v>
      </c>
      <c r="G119" s="141" t="s">
        <v>83</v>
      </c>
    </row>
    <row r="120" spans="1:7" ht="32.25" customHeight="1" x14ac:dyDescent="0.25">
      <c r="A120" s="143" t="s">
        <v>431</v>
      </c>
      <c r="B120" s="336" t="s">
        <v>22</v>
      </c>
      <c r="C120" s="336" t="s">
        <v>368</v>
      </c>
      <c r="D120" s="336" t="s">
        <v>368</v>
      </c>
      <c r="E120" s="339">
        <v>44926</v>
      </c>
      <c r="F120" s="336" t="s">
        <v>368</v>
      </c>
      <c r="G120" s="329" t="s">
        <v>368</v>
      </c>
    </row>
    <row r="121" spans="1:7" ht="33" customHeight="1" thickBot="1" x14ac:dyDescent="0.3">
      <c r="A121" s="150" t="s">
        <v>432</v>
      </c>
      <c r="B121" s="338"/>
      <c r="C121" s="338"/>
      <c r="D121" s="338"/>
      <c r="E121" s="341"/>
      <c r="F121" s="338"/>
      <c r="G121" s="330"/>
    </row>
    <row r="122" spans="1:7" ht="30" x14ac:dyDescent="0.25">
      <c r="A122" s="143" t="s">
        <v>433</v>
      </c>
      <c r="B122" s="336" t="s">
        <v>22</v>
      </c>
      <c r="C122" s="336" t="s">
        <v>368</v>
      </c>
      <c r="D122" s="336" t="s">
        <v>368</v>
      </c>
      <c r="E122" s="336" t="s">
        <v>435</v>
      </c>
      <c r="F122" s="336" t="s">
        <v>368</v>
      </c>
      <c r="G122" s="329" t="s">
        <v>368</v>
      </c>
    </row>
    <row r="123" spans="1:7" ht="57.75" customHeight="1" thickBot="1" x14ac:dyDescent="0.3">
      <c r="A123" s="150" t="s">
        <v>434</v>
      </c>
      <c r="B123" s="338"/>
      <c r="C123" s="338"/>
      <c r="D123" s="338"/>
      <c r="E123" s="338"/>
      <c r="F123" s="338"/>
      <c r="G123" s="330"/>
    </row>
    <row r="124" spans="1:7" ht="19.5" customHeight="1" x14ac:dyDescent="0.25">
      <c r="A124" s="143" t="s">
        <v>436</v>
      </c>
      <c r="B124" s="336" t="s">
        <v>22</v>
      </c>
      <c r="C124" s="336" t="s">
        <v>368</v>
      </c>
      <c r="D124" s="336" t="s">
        <v>368</v>
      </c>
      <c r="E124" s="339">
        <v>44926</v>
      </c>
      <c r="F124" s="336" t="s">
        <v>368</v>
      </c>
      <c r="G124" s="329" t="s">
        <v>368</v>
      </c>
    </row>
    <row r="125" spans="1:7" ht="66.75" customHeight="1" thickBot="1" x14ac:dyDescent="0.3">
      <c r="A125" s="150" t="s">
        <v>437</v>
      </c>
      <c r="B125" s="338"/>
      <c r="C125" s="338"/>
      <c r="D125" s="338"/>
      <c r="E125" s="341"/>
      <c r="F125" s="338"/>
      <c r="G125" s="330"/>
    </row>
    <row r="126" spans="1:7" ht="39.950000000000003" customHeight="1" thickBot="1" x14ac:dyDescent="0.3">
      <c r="A126" s="333" t="s">
        <v>438</v>
      </c>
      <c r="B126" s="336" t="s">
        <v>439</v>
      </c>
      <c r="C126" s="336" t="s">
        <v>440</v>
      </c>
      <c r="D126" s="339">
        <v>44562</v>
      </c>
      <c r="E126" s="339">
        <v>44926</v>
      </c>
      <c r="F126" s="148" t="s">
        <v>12</v>
      </c>
      <c r="G126" s="149">
        <v>2246.6</v>
      </c>
    </row>
    <row r="127" spans="1:7" ht="15.75" thickBot="1" x14ac:dyDescent="0.3">
      <c r="A127" s="334"/>
      <c r="B127" s="337"/>
      <c r="C127" s="337"/>
      <c r="D127" s="340"/>
      <c r="E127" s="340"/>
      <c r="F127" s="148" t="s">
        <v>13</v>
      </c>
      <c r="G127" s="141" t="s">
        <v>83</v>
      </c>
    </row>
    <row r="128" spans="1:7" ht="15.75" thickBot="1" x14ac:dyDescent="0.3">
      <c r="A128" s="334"/>
      <c r="B128" s="337"/>
      <c r="C128" s="337"/>
      <c r="D128" s="340"/>
      <c r="E128" s="340"/>
      <c r="F128" s="148" t="s">
        <v>14</v>
      </c>
      <c r="G128" s="149">
        <v>2246.6</v>
      </c>
    </row>
    <row r="129" spans="1:7" ht="15.75" thickBot="1" x14ac:dyDescent="0.3">
      <c r="A129" s="334"/>
      <c r="B129" s="337"/>
      <c r="C129" s="337"/>
      <c r="D129" s="340"/>
      <c r="E129" s="340"/>
      <c r="F129" s="148" t="s">
        <v>15</v>
      </c>
      <c r="G129" s="141" t="s">
        <v>83</v>
      </c>
    </row>
    <row r="130" spans="1:7" ht="15.75" thickBot="1" x14ac:dyDescent="0.3">
      <c r="A130" s="335"/>
      <c r="B130" s="338"/>
      <c r="C130" s="338"/>
      <c r="D130" s="341"/>
      <c r="E130" s="341"/>
      <c r="F130" s="148" t="s">
        <v>361</v>
      </c>
      <c r="G130" s="141" t="s">
        <v>83</v>
      </c>
    </row>
    <row r="131" spans="1:7" ht="39.950000000000003" customHeight="1" thickBot="1" x14ac:dyDescent="0.3">
      <c r="A131" s="333" t="s">
        <v>441</v>
      </c>
      <c r="B131" s="336" t="s">
        <v>17</v>
      </c>
      <c r="C131" s="336" t="s">
        <v>442</v>
      </c>
      <c r="D131" s="339">
        <v>44562</v>
      </c>
      <c r="E131" s="339">
        <v>44926</v>
      </c>
      <c r="F131" s="148" t="s">
        <v>12</v>
      </c>
      <c r="G131" s="148"/>
    </row>
    <row r="132" spans="1:7" ht="15.75" thickBot="1" x14ac:dyDescent="0.3">
      <c r="A132" s="334"/>
      <c r="B132" s="337"/>
      <c r="C132" s="337"/>
      <c r="D132" s="340"/>
      <c r="E132" s="340"/>
      <c r="F132" s="148" t="s">
        <v>13</v>
      </c>
      <c r="G132" s="141" t="s">
        <v>83</v>
      </c>
    </row>
    <row r="133" spans="1:7" ht="15.75" thickBot="1" x14ac:dyDescent="0.3">
      <c r="A133" s="334"/>
      <c r="B133" s="337"/>
      <c r="C133" s="337"/>
      <c r="D133" s="340"/>
      <c r="E133" s="340"/>
      <c r="F133" s="148" t="s">
        <v>14</v>
      </c>
      <c r="G133" s="148"/>
    </row>
    <row r="134" spans="1:7" ht="15.75" thickBot="1" x14ac:dyDescent="0.3">
      <c r="A134" s="334"/>
      <c r="B134" s="337"/>
      <c r="C134" s="337"/>
      <c r="D134" s="340"/>
      <c r="E134" s="340"/>
      <c r="F134" s="148" t="s">
        <v>15</v>
      </c>
      <c r="G134" s="141" t="s">
        <v>83</v>
      </c>
    </row>
    <row r="135" spans="1:7" ht="15.75" thickBot="1" x14ac:dyDescent="0.3">
      <c r="A135" s="335"/>
      <c r="B135" s="338"/>
      <c r="C135" s="338"/>
      <c r="D135" s="341"/>
      <c r="E135" s="341"/>
      <c r="F135" s="148" t="s">
        <v>361</v>
      </c>
      <c r="G135" s="141" t="s">
        <v>83</v>
      </c>
    </row>
    <row r="136" spans="1:7" ht="32.25" customHeight="1" x14ac:dyDescent="0.25">
      <c r="A136" s="143" t="s">
        <v>443</v>
      </c>
      <c r="B136" s="336" t="s">
        <v>17</v>
      </c>
      <c r="C136" s="336" t="s">
        <v>368</v>
      </c>
      <c r="D136" s="336" t="s">
        <v>368</v>
      </c>
      <c r="E136" s="339">
        <v>44926</v>
      </c>
      <c r="F136" s="336" t="s">
        <v>368</v>
      </c>
      <c r="G136" s="329" t="s">
        <v>368</v>
      </c>
    </row>
    <row r="137" spans="1:7" ht="94.5" customHeight="1" thickBot="1" x14ac:dyDescent="0.3">
      <c r="A137" s="150" t="s">
        <v>444</v>
      </c>
      <c r="B137" s="338"/>
      <c r="C137" s="338"/>
      <c r="D137" s="338"/>
      <c r="E137" s="341"/>
      <c r="F137" s="338"/>
      <c r="G137" s="330"/>
    </row>
    <row r="138" spans="1:7" ht="20.100000000000001" customHeight="1" thickBot="1" x14ac:dyDescent="0.3">
      <c r="A138" s="333" t="s">
        <v>445</v>
      </c>
      <c r="B138" s="336" t="s">
        <v>326</v>
      </c>
      <c r="C138" s="145" t="s">
        <v>446</v>
      </c>
      <c r="D138" s="339">
        <v>44562</v>
      </c>
      <c r="E138" s="339">
        <v>44926</v>
      </c>
      <c r="F138" s="148" t="s">
        <v>12</v>
      </c>
      <c r="G138" s="148"/>
    </row>
    <row r="139" spans="1:7" ht="39.950000000000003" customHeight="1" thickBot="1" x14ac:dyDescent="0.3">
      <c r="A139" s="334"/>
      <c r="B139" s="337"/>
      <c r="C139" s="145" t="s">
        <v>447</v>
      </c>
      <c r="D139" s="340"/>
      <c r="E139" s="340"/>
      <c r="F139" s="148" t="s">
        <v>13</v>
      </c>
      <c r="G139" s="148"/>
    </row>
    <row r="140" spans="1:7" ht="15.75" thickBot="1" x14ac:dyDescent="0.3">
      <c r="A140" s="334"/>
      <c r="B140" s="337"/>
      <c r="C140" s="146"/>
      <c r="D140" s="340"/>
      <c r="E140" s="340"/>
      <c r="F140" s="148" t="s">
        <v>14</v>
      </c>
      <c r="G140" s="148"/>
    </row>
    <row r="141" spans="1:7" ht="15.75" thickBot="1" x14ac:dyDescent="0.3">
      <c r="A141" s="334"/>
      <c r="B141" s="337"/>
      <c r="C141" s="146"/>
      <c r="D141" s="340"/>
      <c r="E141" s="340"/>
      <c r="F141" s="148" t="s">
        <v>15</v>
      </c>
      <c r="G141" s="148"/>
    </row>
    <row r="142" spans="1:7" ht="15.75" thickBot="1" x14ac:dyDescent="0.3">
      <c r="A142" s="335"/>
      <c r="B142" s="338"/>
      <c r="C142" s="147"/>
      <c r="D142" s="341"/>
      <c r="E142" s="341"/>
      <c r="F142" s="148" t="s">
        <v>361</v>
      </c>
      <c r="G142" s="141" t="s">
        <v>83</v>
      </c>
    </row>
    <row r="143" spans="1:7" ht="39.950000000000003" customHeight="1" thickBot="1" x14ac:dyDescent="0.3">
      <c r="A143" s="333" t="s">
        <v>448</v>
      </c>
      <c r="B143" s="336" t="s">
        <v>191</v>
      </c>
      <c r="C143" s="336" t="s">
        <v>449</v>
      </c>
      <c r="D143" s="339">
        <v>44562</v>
      </c>
      <c r="E143" s="339">
        <v>44926</v>
      </c>
      <c r="F143" s="148" t="s">
        <v>12</v>
      </c>
      <c r="G143" s="141" t="s">
        <v>83</v>
      </c>
    </row>
    <row r="144" spans="1:7" ht="15.75" thickBot="1" x14ac:dyDescent="0.3">
      <c r="A144" s="334"/>
      <c r="B144" s="337"/>
      <c r="C144" s="337"/>
      <c r="D144" s="340"/>
      <c r="E144" s="340"/>
      <c r="F144" s="148" t="s">
        <v>13</v>
      </c>
      <c r="G144" s="141" t="s">
        <v>83</v>
      </c>
    </row>
    <row r="145" spans="1:7" ht="15.75" thickBot="1" x14ac:dyDescent="0.3">
      <c r="A145" s="334"/>
      <c r="B145" s="337"/>
      <c r="C145" s="337"/>
      <c r="D145" s="340"/>
      <c r="E145" s="340"/>
      <c r="F145" s="148" t="s">
        <v>14</v>
      </c>
      <c r="G145" s="141" t="s">
        <v>83</v>
      </c>
    </row>
    <row r="146" spans="1:7" ht="15.75" thickBot="1" x14ac:dyDescent="0.3">
      <c r="A146" s="334"/>
      <c r="B146" s="337"/>
      <c r="C146" s="337"/>
      <c r="D146" s="340"/>
      <c r="E146" s="340"/>
      <c r="F146" s="148" t="s">
        <v>15</v>
      </c>
      <c r="G146" s="141" t="s">
        <v>83</v>
      </c>
    </row>
    <row r="147" spans="1:7" ht="15.75" thickBot="1" x14ac:dyDescent="0.3">
      <c r="A147" s="335"/>
      <c r="B147" s="338"/>
      <c r="C147" s="338"/>
      <c r="D147" s="341"/>
      <c r="E147" s="341"/>
      <c r="F147" s="148" t="s">
        <v>361</v>
      </c>
      <c r="G147" s="141" t="s">
        <v>83</v>
      </c>
    </row>
    <row r="148" spans="1:7" ht="30" x14ac:dyDescent="0.25">
      <c r="A148" s="143" t="s">
        <v>450</v>
      </c>
      <c r="B148" s="336" t="s">
        <v>191</v>
      </c>
      <c r="C148" s="336" t="s">
        <v>368</v>
      </c>
      <c r="D148" s="336" t="s">
        <v>368</v>
      </c>
      <c r="E148" s="336" t="s">
        <v>452</v>
      </c>
      <c r="F148" s="336" t="s">
        <v>368</v>
      </c>
      <c r="G148" s="329" t="s">
        <v>368</v>
      </c>
    </row>
    <row r="149" spans="1:7" ht="39.950000000000003" customHeight="1" thickBot="1" x14ac:dyDescent="0.3">
      <c r="A149" s="150" t="s">
        <v>451</v>
      </c>
      <c r="B149" s="338"/>
      <c r="C149" s="338"/>
      <c r="D149" s="338"/>
      <c r="E149" s="338"/>
      <c r="F149" s="338"/>
      <c r="G149" s="330"/>
    </row>
    <row r="150" spans="1:7" ht="39.950000000000003" customHeight="1" thickBot="1" x14ac:dyDescent="0.3">
      <c r="A150" s="333" t="s">
        <v>453</v>
      </c>
      <c r="B150" s="336" t="s">
        <v>327</v>
      </c>
      <c r="C150" s="336" t="s">
        <v>454</v>
      </c>
      <c r="D150" s="339">
        <v>44562</v>
      </c>
      <c r="E150" s="339">
        <v>44926</v>
      </c>
      <c r="F150" s="148" t="s">
        <v>12</v>
      </c>
      <c r="G150" s="149">
        <v>8000</v>
      </c>
    </row>
    <row r="151" spans="1:7" ht="15.75" thickBot="1" x14ac:dyDescent="0.3">
      <c r="A151" s="334"/>
      <c r="B151" s="337"/>
      <c r="C151" s="337"/>
      <c r="D151" s="340"/>
      <c r="E151" s="340"/>
      <c r="F151" s="148" t="s">
        <v>13</v>
      </c>
      <c r="G151" s="141" t="s">
        <v>83</v>
      </c>
    </row>
    <row r="152" spans="1:7" ht="15.75" thickBot="1" x14ac:dyDescent="0.3">
      <c r="A152" s="334"/>
      <c r="B152" s="337"/>
      <c r="C152" s="337"/>
      <c r="D152" s="340"/>
      <c r="E152" s="340"/>
      <c r="F152" s="148" t="s">
        <v>14</v>
      </c>
      <c r="G152" s="141" t="s">
        <v>83</v>
      </c>
    </row>
    <row r="153" spans="1:7" ht="15.75" thickBot="1" x14ac:dyDescent="0.3">
      <c r="A153" s="334"/>
      <c r="B153" s="337"/>
      <c r="C153" s="337"/>
      <c r="D153" s="340"/>
      <c r="E153" s="340"/>
      <c r="F153" s="148" t="s">
        <v>15</v>
      </c>
      <c r="G153" s="149">
        <v>8000</v>
      </c>
    </row>
    <row r="154" spans="1:7" ht="15.75" thickBot="1" x14ac:dyDescent="0.3">
      <c r="A154" s="335"/>
      <c r="B154" s="338"/>
      <c r="C154" s="338"/>
      <c r="D154" s="341"/>
      <c r="E154" s="341"/>
      <c r="F154" s="144"/>
      <c r="G154" s="144"/>
    </row>
  </sheetData>
  <mergeCells count="224">
    <mergeCell ref="A150:A154"/>
    <mergeCell ref="B150:B154"/>
    <mergeCell ref="C150:C154"/>
    <mergeCell ref="D150:D154"/>
    <mergeCell ref="E150:E154"/>
    <mergeCell ref="B148:B149"/>
    <mergeCell ref="C148:C149"/>
    <mergeCell ref="D148:D149"/>
    <mergeCell ref="E148:E149"/>
    <mergeCell ref="F148:F149"/>
    <mergeCell ref="G148:G149"/>
    <mergeCell ref="A138:A142"/>
    <mergeCell ref="B138:B142"/>
    <mergeCell ref="D138:D142"/>
    <mergeCell ref="E138:E142"/>
    <mergeCell ref="A143:A147"/>
    <mergeCell ref="B143:B147"/>
    <mergeCell ref="C143:C147"/>
    <mergeCell ref="D143:D147"/>
    <mergeCell ref="E143:E147"/>
    <mergeCell ref="B136:B137"/>
    <mergeCell ref="C136:C137"/>
    <mergeCell ref="D136:D137"/>
    <mergeCell ref="E136:E137"/>
    <mergeCell ref="F136:F137"/>
    <mergeCell ref="G136:G137"/>
    <mergeCell ref="A126:A130"/>
    <mergeCell ref="B126:B130"/>
    <mergeCell ref="C126:C130"/>
    <mergeCell ref="D126:D130"/>
    <mergeCell ref="E126:E130"/>
    <mergeCell ref="A131:A135"/>
    <mergeCell ref="B131:B135"/>
    <mergeCell ref="C131:C135"/>
    <mergeCell ref="D131:D135"/>
    <mergeCell ref="E131:E135"/>
    <mergeCell ref="B124:B125"/>
    <mergeCell ref="C124:C125"/>
    <mergeCell ref="D124:D125"/>
    <mergeCell ref="E124:E125"/>
    <mergeCell ref="F124:F125"/>
    <mergeCell ref="G124:G125"/>
    <mergeCell ref="F120:F121"/>
    <mergeCell ref="G120:G121"/>
    <mergeCell ref="B122:B123"/>
    <mergeCell ref="C122:C123"/>
    <mergeCell ref="D122:D123"/>
    <mergeCell ref="E122:E123"/>
    <mergeCell ref="F122:F123"/>
    <mergeCell ref="G122:G123"/>
    <mergeCell ref="A115:A119"/>
    <mergeCell ref="B115:B119"/>
    <mergeCell ref="D115:D119"/>
    <mergeCell ref="E115:E119"/>
    <mergeCell ref="B120:B121"/>
    <mergeCell ref="C120:C121"/>
    <mergeCell ref="D120:D121"/>
    <mergeCell ref="E120:E121"/>
    <mergeCell ref="B113:B114"/>
    <mergeCell ref="C113:C114"/>
    <mergeCell ref="D113:D114"/>
    <mergeCell ref="E113:E114"/>
    <mergeCell ref="F113:F114"/>
    <mergeCell ref="G113:G114"/>
    <mergeCell ref="A103:A107"/>
    <mergeCell ref="B103:B107"/>
    <mergeCell ref="D103:D107"/>
    <mergeCell ref="E103:E107"/>
    <mergeCell ref="A108:A112"/>
    <mergeCell ref="B108:B112"/>
    <mergeCell ref="C108:C112"/>
    <mergeCell ref="D108:D112"/>
    <mergeCell ref="E108:E112"/>
    <mergeCell ref="B101:B102"/>
    <mergeCell ref="C101:C102"/>
    <mergeCell ref="D101:D102"/>
    <mergeCell ref="E101:E102"/>
    <mergeCell ref="F101:F102"/>
    <mergeCell ref="G101:G102"/>
    <mergeCell ref="A91:A95"/>
    <mergeCell ref="B91:B95"/>
    <mergeCell ref="C91:C95"/>
    <mergeCell ref="D91:D95"/>
    <mergeCell ref="E91:E95"/>
    <mergeCell ref="A96:A100"/>
    <mergeCell ref="B96:B100"/>
    <mergeCell ref="C96:C100"/>
    <mergeCell ref="D96:D100"/>
    <mergeCell ref="E96:E100"/>
    <mergeCell ref="B89:B90"/>
    <mergeCell ref="C89:C90"/>
    <mergeCell ref="D89:D90"/>
    <mergeCell ref="E89:E90"/>
    <mergeCell ref="F89:F90"/>
    <mergeCell ref="G89:G90"/>
    <mergeCell ref="F85:F86"/>
    <mergeCell ref="G85:G86"/>
    <mergeCell ref="B87:B88"/>
    <mergeCell ref="C87:C88"/>
    <mergeCell ref="D87:D88"/>
    <mergeCell ref="E87:E88"/>
    <mergeCell ref="F87:F88"/>
    <mergeCell ref="G87:G88"/>
    <mergeCell ref="A80:A84"/>
    <mergeCell ref="B80:B84"/>
    <mergeCell ref="C80:C84"/>
    <mergeCell ref="D80:D84"/>
    <mergeCell ref="E80:E84"/>
    <mergeCell ref="B85:B86"/>
    <mergeCell ref="C85:C86"/>
    <mergeCell ref="D85:D86"/>
    <mergeCell ref="E85:E86"/>
    <mergeCell ref="F73:F74"/>
    <mergeCell ref="G73:G74"/>
    <mergeCell ref="A75:A79"/>
    <mergeCell ref="B75:B79"/>
    <mergeCell ref="C75:C79"/>
    <mergeCell ref="D75:D79"/>
    <mergeCell ref="E75:E79"/>
    <mergeCell ref="A68:A72"/>
    <mergeCell ref="B68:B72"/>
    <mergeCell ref="C68:C72"/>
    <mergeCell ref="D68:D72"/>
    <mergeCell ref="E68:E72"/>
    <mergeCell ref="B73:B74"/>
    <mergeCell ref="C73:C74"/>
    <mergeCell ref="D73:D74"/>
    <mergeCell ref="E73:E74"/>
    <mergeCell ref="B66:B67"/>
    <mergeCell ref="C66:C67"/>
    <mergeCell ref="D66:D67"/>
    <mergeCell ref="E66:E67"/>
    <mergeCell ref="F66:F67"/>
    <mergeCell ref="G66:G67"/>
    <mergeCell ref="B64:B65"/>
    <mergeCell ref="C64:C65"/>
    <mergeCell ref="D64:D65"/>
    <mergeCell ref="E64:E65"/>
    <mergeCell ref="F64:F65"/>
    <mergeCell ref="G64:G65"/>
    <mergeCell ref="A54:A58"/>
    <mergeCell ref="B54:B58"/>
    <mergeCell ref="C54:C58"/>
    <mergeCell ref="D54:D58"/>
    <mergeCell ref="E54:E58"/>
    <mergeCell ref="A59:A63"/>
    <mergeCell ref="B59:B63"/>
    <mergeCell ref="C59:C63"/>
    <mergeCell ref="D59:D63"/>
    <mergeCell ref="E59:E63"/>
    <mergeCell ref="B52:B53"/>
    <mergeCell ref="C52:C53"/>
    <mergeCell ref="D52:D53"/>
    <mergeCell ref="E52:E53"/>
    <mergeCell ref="F52:F53"/>
    <mergeCell ref="G52:G53"/>
    <mergeCell ref="F45:F46"/>
    <mergeCell ref="G45:G46"/>
    <mergeCell ref="A47:A51"/>
    <mergeCell ref="B47:B51"/>
    <mergeCell ref="C47:C51"/>
    <mergeCell ref="D47:D51"/>
    <mergeCell ref="E47:E51"/>
    <mergeCell ref="A40:A44"/>
    <mergeCell ref="B40:B44"/>
    <mergeCell ref="C40:C44"/>
    <mergeCell ref="D40:D44"/>
    <mergeCell ref="E40:E44"/>
    <mergeCell ref="B45:B46"/>
    <mergeCell ref="C45:C46"/>
    <mergeCell ref="D45:D46"/>
    <mergeCell ref="E45:E46"/>
    <mergeCell ref="A35:A39"/>
    <mergeCell ref="B35:B39"/>
    <mergeCell ref="C35:C39"/>
    <mergeCell ref="D35:D39"/>
    <mergeCell ref="E35:E39"/>
    <mergeCell ref="A28:A32"/>
    <mergeCell ref="B28:B32"/>
    <mergeCell ref="C28:C32"/>
    <mergeCell ref="D28:D32"/>
    <mergeCell ref="E28:E32"/>
    <mergeCell ref="B33:B34"/>
    <mergeCell ref="C33:C34"/>
    <mergeCell ref="D33:D34"/>
    <mergeCell ref="E33:E34"/>
    <mergeCell ref="G26:G27"/>
    <mergeCell ref="F19:F20"/>
    <mergeCell ref="G19:G20"/>
    <mergeCell ref="B21:B25"/>
    <mergeCell ref="C21:C25"/>
    <mergeCell ref="D21:D25"/>
    <mergeCell ref="E21:E25"/>
    <mergeCell ref="F33:F34"/>
    <mergeCell ref="G33:G34"/>
    <mergeCell ref="B19:B20"/>
    <mergeCell ref="C19:C20"/>
    <mergeCell ref="D19:D20"/>
    <mergeCell ref="E19:E20"/>
    <mergeCell ref="B26:B27"/>
    <mergeCell ref="C26:C27"/>
    <mergeCell ref="D26:D27"/>
    <mergeCell ref="E26:E27"/>
    <mergeCell ref="F26:F27"/>
    <mergeCell ref="A9:A13"/>
    <mergeCell ref="B9:B13"/>
    <mergeCell ref="C9:C13"/>
    <mergeCell ref="D9:D13"/>
    <mergeCell ref="E9:E13"/>
    <mergeCell ref="A14:A18"/>
    <mergeCell ref="B14:B18"/>
    <mergeCell ref="C14:C18"/>
    <mergeCell ref="D14:D18"/>
    <mergeCell ref="E14:E18"/>
    <mergeCell ref="A1:A2"/>
    <mergeCell ref="B1:B2"/>
    <mergeCell ref="C1:C2"/>
    <mergeCell ref="D1:D2"/>
    <mergeCell ref="E1:E2"/>
    <mergeCell ref="F1:G1"/>
    <mergeCell ref="A4:A8"/>
    <mergeCell ref="B4:B8"/>
    <mergeCell ref="D4:D8"/>
    <mergeCell ref="E4:E8"/>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Листы</vt:lpstr>
      </vt:variant>
      <vt:variant>
        <vt:i4>2</vt:i4>
      </vt:variant>
      <vt:variant>
        <vt:lpstr>Диаграммы</vt:lpstr>
      </vt:variant>
      <vt:variant>
        <vt:i4>1</vt:i4>
      </vt:variant>
      <vt:variant>
        <vt:lpstr>Именованные диапазоны</vt:lpstr>
      </vt:variant>
      <vt:variant>
        <vt:i4>1</vt:i4>
      </vt:variant>
    </vt:vector>
  </HeadingPairs>
  <TitlesOfParts>
    <vt:vector size="4" baseType="lpstr">
      <vt:lpstr>Лист1</vt:lpstr>
      <vt:lpstr>Лист2</vt:lpstr>
      <vt:lpstr>Диаграмма1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Яценко Полина Олеговна</cp:lastModifiedBy>
  <cp:lastPrinted>2022-07-13T13:22:08Z</cp:lastPrinted>
  <dcterms:created xsi:type="dcterms:W3CDTF">2020-03-20T10:34:01Z</dcterms:created>
  <dcterms:modified xsi:type="dcterms:W3CDTF">2022-07-27T10:45:56Z</dcterms:modified>
</cp:coreProperties>
</file>